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Tabel Kegiatan (4.2) (2)" sheetId="1" r:id="rId1"/>
  </sheets>
  <externalReferences>
    <externalReference r:id="rId2"/>
  </externalReferences>
  <definedNames>
    <definedName name="_xlnm._FilterDatabase" localSheetId="0" hidden="1">'Tabel Kegiatan (4.2) (2)'!$A$3:$P$164</definedName>
    <definedName name="_xlnm.Print_Titles" localSheetId="0">'Tabel Kegiatan (4.2) (2)'!$3:$4</definedName>
  </definedNames>
  <calcPr calcId="144525"/>
</workbook>
</file>

<file path=xl/calcChain.xml><?xml version="1.0" encoding="utf-8"?>
<calcChain xmlns="http://schemas.openxmlformats.org/spreadsheetml/2006/main">
  <c r="K147" i="1" l="1"/>
  <c r="L147" i="1" s="1"/>
  <c r="K146" i="1"/>
  <c r="L146" i="1" s="1"/>
  <c r="K145" i="1"/>
  <c r="L145" i="1" s="1"/>
  <c r="M140" i="1"/>
  <c r="N140" i="1" s="1"/>
  <c r="L140" i="1"/>
  <c r="L139" i="1"/>
  <c r="M139" i="1" s="1"/>
  <c r="N139" i="1" s="1"/>
  <c r="K139" i="1"/>
  <c r="L135" i="1"/>
  <c r="M135" i="1" s="1"/>
  <c r="N135" i="1" s="1"/>
  <c r="K135" i="1"/>
  <c r="L134" i="1"/>
  <c r="M134" i="1" s="1"/>
  <c r="N134" i="1" s="1"/>
  <c r="K134" i="1"/>
  <c r="J124" i="1"/>
  <c r="K124" i="1" s="1"/>
  <c r="L124" i="1" s="1"/>
  <c r="M124" i="1" s="1"/>
  <c r="N124" i="1" s="1"/>
  <c r="K123" i="1"/>
  <c r="L123" i="1" s="1"/>
  <c r="M123" i="1" s="1"/>
  <c r="N123" i="1" s="1"/>
  <c r="K122" i="1"/>
  <c r="L122" i="1" s="1"/>
  <c r="M122" i="1" s="1"/>
  <c r="N122" i="1" s="1"/>
  <c r="K121" i="1"/>
  <c r="L121" i="1" s="1"/>
  <c r="M121" i="1" s="1"/>
  <c r="N121" i="1" s="1"/>
  <c r="K120" i="1"/>
  <c r="L120" i="1" s="1"/>
  <c r="M120" i="1" s="1"/>
  <c r="N120" i="1" s="1"/>
  <c r="M118" i="1"/>
  <c r="N118" i="1" s="1"/>
  <c r="K118" i="1"/>
  <c r="L118" i="1" s="1"/>
  <c r="K115" i="1"/>
  <c r="L115" i="1" s="1"/>
  <c r="M115" i="1" s="1"/>
  <c r="N115" i="1" s="1"/>
  <c r="K81" i="1"/>
  <c r="L81" i="1" s="1"/>
  <c r="M81" i="1" s="1"/>
  <c r="N81" i="1" s="1"/>
  <c r="K78" i="1"/>
  <c r="L78" i="1" s="1"/>
  <c r="M78" i="1" s="1"/>
  <c r="N78" i="1" s="1"/>
  <c r="J68" i="1"/>
  <c r="L64" i="1"/>
  <c r="K64" i="1"/>
  <c r="E35" i="1"/>
  <c r="E19" i="1"/>
  <c r="E14" i="1"/>
  <c r="E8" i="1"/>
  <c r="E7" i="1"/>
  <c r="E5" i="1"/>
</calcChain>
</file>

<file path=xl/comments1.xml><?xml version="1.0" encoding="utf-8"?>
<comments xmlns="http://schemas.openxmlformats.org/spreadsheetml/2006/main">
  <authors>
    <author>tc={6E0D920C-6938-4550-AF40-3EE516B75E36}</author>
    <author>tc={1FF4A267-2338-438D-86A9-2174B2C08A7A}</author>
  </authors>
  <commentList>
    <comment ref="I60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Sea Teacher-Filipina (3), Mhsw Jepang-FP (1)</t>
        </r>
      </text>
    </comment>
    <comment ref="I61" authorId="1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Palestina (5), Madags(2), Vietnam (1), Mesir (1), Yaman (1), Darmasiswa-NonReg (4), Irak (1), Jepang-NonReg(1), Filipina-NonReg(3)</t>
        </r>
      </text>
    </comment>
  </commentList>
</comments>
</file>

<file path=xl/sharedStrings.xml><?xml version="1.0" encoding="utf-8"?>
<sst xmlns="http://schemas.openxmlformats.org/spreadsheetml/2006/main" count="485" uniqueCount="338">
  <si>
    <t>FORMULIR EVALUASI CAPAIAN RENCANA STRATEGIS (RENSTRA) UNIVERSITAS LAMPUNG TAHUN 2021</t>
  </si>
  <si>
    <t>Kode</t>
  </si>
  <si>
    <t xml:space="preserve"> Sasaran Strategis</t>
  </si>
  <si>
    <r>
      <t xml:space="preserve">Indikator Kinerja Utama </t>
    </r>
    <r>
      <rPr>
        <b/>
        <i/>
        <sz val="10"/>
        <color indexed="8"/>
        <rFont val="Cambria"/>
        <family val="1"/>
      </rPr>
      <t>(Impact</t>
    </r>
    <r>
      <rPr>
        <b/>
        <sz val="10"/>
        <color indexed="8"/>
        <rFont val="Cambria"/>
        <family val="1"/>
      </rPr>
      <t>)</t>
    </r>
  </si>
  <si>
    <t>Indikator IKU</t>
  </si>
  <si>
    <t>Program</t>
  </si>
  <si>
    <t>NO</t>
  </si>
  <si>
    <t>Kegiatan</t>
  </si>
  <si>
    <t>Satuan</t>
  </si>
  <si>
    <t>Base Line</t>
  </si>
  <si>
    <t>Target Kegiatan, Desember Tahun</t>
  </si>
  <si>
    <t>Capaian</t>
  </si>
  <si>
    <t>Kendala dan Rekomendasi</t>
  </si>
  <si>
    <t>A</t>
  </si>
  <si>
    <t>Meningkatnya kualitas lulusan</t>
  </si>
  <si>
    <t>1. Kesiapan kerja lulusan</t>
  </si>
  <si>
    <t>1. Persentase Mahasiswa mendapatkan pekerjaan yang layak (masa tunggu &lt;3 bulan)</t>
  </si>
  <si>
    <t>Pelatihan/Pembinaan Karir Mahasiswa</t>
  </si>
  <si>
    <t>% mhs/thn</t>
  </si>
  <si>
    <r>
      <t xml:space="preserve">Pelaksanaan </t>
    </r>
    <r>
      <rPr>
        <i/>
        <sz val="10"/>
        <color theme="1"/>
        <rFont val="Cambria"/>
        <family val="1"/>
      </rPr>
      <t>Tracer Study</t>
    </r>
    <r>
      <rPr>
        <sz val="10"/>
        <color theme="1"/>
        <rFont val="Cambria"/>
        <family val="1"/>
      </rPr>
      <t xml:space="preserve"> Lulusan</t>
    </r>
  </si>
  <si>
    <t>% mhs/thn (n-2)</t>
  </si>
  <si>
    <t>2. Persentase Mahasiswa yang Melanjutkan Studi</t>
  </si>
  <si>
    <t>Sosialisasi Beasiswa S2 dan/atau S3</t>
  </si>
  <si>
    <t>3. Jumlah Mahasiswa Berwirausaha</t>
  </si>
  <si>
    <t>Seleksi dan Pelatihan Kewirausahaan Mahasiswa</t>
  </si>
  <si>
    <t>Bantuan Modal Kewirausahaan Mahasiswa</t>
  </si>
  <si>
    <t>orang</t>
  </si>
  <si>
    <t>2. Mahasiswa di luar kampus</t>
  </si>
  <si>
    <t>1. Melakukan pembelajaran paling sedikit 20 (dua puluh) sks di luar kampus</t>
  </si>
  <si>
    <t>Fasilitisasi dan pembimbingan mahasiswa belajar diluar kampus dalam program Merdeka Belajar - Kampus Merdeka</t>
  </si>
  <si>
    <t>Sosialisasi Program Permata Sari</t>
  </si>
  <si>
    <t>%</t>
  </si>
  <si>
    <t>Pelaksanaan Program Permata Sari</t>
  </si>
  <si>
    <t>mahasiswa</t>
  </si>
  <si>
    <t>Pengembangan Program Studi yang Melaksanakan Merdeka Belajar</t>
  </si>
  <si>
    <t>PS</t>
  </si>
  <si>
    <t>Pelaksanaan Program Merdeka Belajar</t>
  </si>
  <si>
    <t xml:space="preserve"> </t>
  </si>
  <si>
    <t xml:space="preserve">2. Berprestasi dalam kompetisi atau lomba paling rendah tingkat nasional </t>
  </si>
  <si>
    <t>Pembinaan UKM dan Organisasi Kemahasiswaan</t>
  </si>
  <si>
    <t>UKM/LK</t>
  </si>
  <si>
    <t>Pembinaan Minat dan Bakat Mahasiswa</t>
  </si>
  <si>
    <t>Pembinaan PKM Mahasiswa</t>
  </si>
  <si>
    <t>Kelompok</t>
  </si>
  <si>
    <t>Pembinaan Mahasiswa Asing</t>
  </si>
  <si>
    <t>Mahasiswa</t>
  </si>
  <si>
    <t>Kinerja Kemahasiswaan</t>
  </si>
  <si>
    <t>nilai (peringkat)</t>
  </si>
  <si>
    <t>30,81 (51)</t>
  </si>
  <si>
    <t>45 (30)</t>
  </si>
  <si>
    <t>55 (20)</t>
  </si>
  <si>
    <t>65 (15)</t>
  </si>
  <si>
    <t>70 (10)</t>
  </si>
  <si>
    <t>Kompetisi/Lomba Tingkat Daerah</t>
  </si>
  <si>
    <t>Kompetisi/Lomba Tingkat Nasional</t>
  </si>
  <si>
    <t>Kompetisi/Lomba Tingkat Internasional</t>
  </si>
  <si>
    <t>Penghargaan Mahasiswa Prestasi</t>
  </si>
  <si>
    <t>medali</t>
  </si>
  <si>
    <t>B</t>
  </si>
  <si>
    <t>Meningkatnya kualitas dosen pendidikan tinggi</t>
  </si>
  <si>
    <t>Dosen di Luar Kampus</t>
  </si>
  <si>
    <r>
      <t>1. Penugasan dosen melakukan tridharma di kampus QS 100 berdasarkan bidang ilmu (</t>
    </r>
    <r>
      <rPr>
        <i/>
        <sz val="10"/>
        <color indexed="8"/>
        <rFont val="Cambria"/>
        <family val="1"/>
      </rPr>
      <t>QS 100 by subject</t>
    </r>
    <r>
      <rPr>
        <sz val="10"/>
        <color indexed="8"/>
        <rFont val="Cambria"/>
        <family val="1"/>
      </rPr>
      <t>)</t>
    </r>
  </si>
  <si>
    <t>Kemitraan dan Kerjasama Tridharma perguruan tinggi</t>
  </si>
  <si>
    <t>Kemitraan dan Kerjasama Pengajaran di kampus QS  berdasarkan bidang ilmu (QS  by subject)</t>
  </si>
  <si>
    <t>Kemitraan dan Kerjasama Penelitian di kampus QS  berdasarkan bidang ilmu (QS  by subject)</t>
  </si>
  <si>
    <t>Kemitraan dan Kerjasama Pengabdian Masyarakat di kampus QS  berdasarkan bidang ilmu (QS  by subject)</t>
  </si>
  <si>
    <t>2. Penugasan dosen melakukan tridharma pada kampus lain di dalam negeri</t>
  </si>
  <si>
    <t>Kemitraan dan Kerjasama Pengajaran di kampus dalam negeri lainnnya</t>
  </si>
  <si>
    <t>NA</t>
  </si>
  <si>
    <t>Kemitraan dan Kerjasama Penelitian di kampus dalam negeri lainnnya</t>
  </si>
  <si>
    <t>Kemitraan dan Kerjasama Pengabdian Masyarakat di kampus dalam negeri lainnnya</t>
  </si>
  <si>
    <t>3. Penugasan dosen bekerja sebagai praktisi di dunia industri atau instansi pemerintah lainnya</t>
  </si>
  <si>
    <t>Kemitraan dan Kerjasama Dosen sebagai Praktisi di DUDI/Instansi Pemerintah Lainnya</t>
  </si>
  <si>
    <t>Kemitraan Kerjasama Pengabdian Masyarakat dengan Pemda/Swasta/DUDI</t>
  </si>
  <si>
    <t>Kemitraan Kerjasama Penelitian dengan Pemda/Swasta/DUDI</t>
  </si>
  <si>
    <t>4. Penugasan dosen untuk pendampingan dan pembinaan mahasiswa dalam meraih prestasi nasional, regional dan internasional</t>
  </si>
  <si>
    <t>Pendampingan Mahasiswa Berprestasi Tingkat LK/UKM Unila dan Fakultas</t>
  </si>
  <si>
    <t>Pemetaan Potensi Prestasi Mahasiswa</t>
  </si>
  <si>
    <t>Pemusatan Pelatihan/ Pembinaan Prestasi Mahasiswa</t>
  </si>
  <si>
    <t>Pengiriman Peserta (Partisipasi) pada berbagai Kompetisi level Nasional dan Internasional</t>
  </si>
  <si>
    <t>4. Kualifikasi Dosen</t>
  </si>
  <si>
    <t>1.Kualifikasi akademik S3</t>
  </si>
  <si>
    <t>Peningkatan kualifikasi akademik dan jabatan fungsional dosen</t>
  </si>
  <si>
    <t>Peningkatan SDM Tenaga Pendidik</t>
  </si>
  <si>
    <t>2. Memiliki sertifikat kompetensi/ profesi yang diakui oleh industri dan dunia</t>
  </si>
  <si>
    <t>Keikutsertaan Dalam Pelatihan/Seminar Pendidikan</t>
  </si>
  <si>
    <t>Pelaksanaan Dalam Workshop/ Pelatihan Teknis Tenaga Pendidik</t>
  </si>
  <si>
    <t>3. Dosen dalam Jabatan Lektor Kepala dan Guru Besar</t>
  </si>
  <si>
    <t>percepatan dosen dalam jabatan lektor kepala dan guru besar</t>
  </si>
  <si>
    <t xml:space="preserve">Pendampingan Lektor Kepala </t>
  </si>
  <si>
    <t>Pendampingan  Profesorship</t>
  </si>
  <si>
    <t>4. Berasal dari kalangan praktisi profesional, dunia industri atau dunia kerja</t>
  </si>
  <si>
    <t>Learning based Practice from Experts</t>
  </si>
  <si>
    <t>Dosen tamu dari DUDI</t>
  </si>
  <si>
    <t>5. Penerapan riset dosen</t>
  </si>
  <si>
    <t>1. Jumlah keluaran penelitian yang berhasil mendapat rekognisi internasional per jumlah dosen</t>
  </si>
  <si>
    <t>Seleksi dan Penilaian Proposal Penelitian</t>
  </si>
  <si>
    <t>judul</t>
  </si>
  <si>
    <t>Pelaksanaan Penelitian</t>
  </si>
  <si>
    <t>Seminar dan Publikasi Penelitian</t>
  </si>
  <si>
    <t>Seminar/konferensi penelitian</t>
  </si>
  <si>
    <t>kegiatan</t>
  </si>
  <si>
    <t>Publikasi Penelitian</t>
  </si>
  <si>
    <t>Penerbitan Jurnal</t>
  </si>
  <si>
    <t>Penerbitan Jurnal Nasional</t>
  </si>
  <si>
    <t>jurnal/edisi</t>
  </si>
  <si>
    <t>Pengelolaaan Jurnal</t>
  </si>
  <si>
    <t>Hak Kekayaan Intelektual (HKI)</t>
  </si>
  <si>
    <t>Pengusulan HAKI</t>
  </si>
  <si>
    <t>HAKI</t>
  </si>
  <si>
    <t>Paten</t>
  </si>
  <si>
    <t>Pengusulan Paten</t>
  </si>
  <si>
    <t>Kinerja Inovasi</t>
  </si>
  <si>
    <t>Publikasi Penelitian di Jurnal Internasional Bereputasi</t>
  </si>
  <si>
    <t>Jumlah Publikasi</t>
  </si>
  <si>
    <t>2. Jumlah keluaran pengabdian kepada masyarakat yang berhasil diterapkan oleh masyarakat per jumlah dosen</t>
  </si>
  <si>
    <t>Seleksi dan Penilaian Proposal Pengabdian kepada Masyarakat</t>
  </si>
  <si>
    <t>Pelaksanaan Pengabdian kepada Masyarakat</t>
  </si>
  <si>
    <t>Pelaksanaan Pengabdian kepada Masyarakat Untuk Desa Binaan</t>
  </si>
  <si>
    <t>Monitoring dan Evaluasi Kegiatan Pengabdian kepada Masyarakat</t>
  </si>
  <si>
    <t>Seminar dan Publikasi Pengabdian kepada Masyarakat</t>
  </si>
  <si>
    <t>Seminar Pengabdian kepada Masyarakat</t>
  </si>
  <si>
    <t>Publikasi Pengabdian kepada Masyarakat</t>
  </si>
  <si>
    <t>Pelatihan/Sosialisasi Penyusunan Proposal Pengabdian kepada Masyarakat</t>
  </si>
  <si>
    <t>Kinerja Pengabdian Kepada Masyarakat</t>
  </si>
  <si>
    <t>C</t>
  </si>
  <si>
    <t>Meningkatnya Kualitas Kurikulum dan Pembelajaran</t>
  </si>
  <si>
    <t>6 Program studi yang melaksanakan kerjasama dengan mitra</t>
  </si>
  <si>
    <t>1. Program Studi Sarjana dan Diploma yang melaksanakan kerjasama dengan mitra dalam dan luar negeri</t>
  </si>
  <si>
    <t>Kerjasama Berbasis Pendidikan</t>
  </si>
  <si>
    <t>Kerjasama Tridharma Dalam Negeri</t>
  </si>
  <si>
    <t>unit</t>
  </si>
  <si>
    <t>Kerjasama Tridharma Internasional</t>
  </si>
  <si>
    <t>2. Jumlah Mahasiswa Asing</t>
  </si>
  <si>
    <t>Peningkatan Jumlah Mahasiswa Asing</t>
  </si>
  <si>
    <t>Kerjasama Pertukaran Mahasiswa Asing</t>
  </si>
  <si>
    <t>Jumlah Mahasiswa Asing</t>
  </si>
  <si>
    <t>7. Pembelajaran dalam Kelas</t>
  </si>
  <si>
    <t>1. Rasio Jumlah Mahasiswa Terhadap Dosen</t>
  </si>
  <si>
    <t>Penerimaan Mahasiswa Baru</t>
  </si>
  <si>
    <t>Penerimaan dan Registrasi Mahasiswa Baru</t>
  </si>
  <si>
    <t>Pengenalan Kehidupan Kampus dan Sistem Akademik Mahasiswa Baru</t>
  </si>
  <si>
    <t>Pelaksanaan Matrikulasi</t>
  </si>
  <si>
    <r>
      <t>2. Program Studi Sarjana dan Diploma yang menggunakan metode pembelajaran pemecahan kasus (</t>
    </r>
    <r>
      <rPr>
        <i/>
        <sz val="10"/>
        <color indexed="8"/>
        <rFont val="Cambria"/>
        <family val="1"/>
      </rPr>
      <t>case method</t>
    </r>
    <r>
      <rPr>
        <sz val="10"/>
        <color indexed="8"/>
        <rFont val="Cambria"/>
        <family val="1"/>
      </rPr>
      <t xml:space="preserve">) atau pembelajaran kelompok berbasis projek </t>
    </r>
    <r>
      <rPr>
        <i/>
        <sz val="10"/>
        <color indexed="8"/>
        <rFont val="Cambria"/>
        <family val="1"/>
      </rPr>
      <t>(team based project</t>
    </r>
    <r>
      <rPr>
        <sz val="10"/>
        <color indexed="8"/>
        <rFont val="Cambria"/>
        <family val="1"/>
      </rPr>
      <t>) sebagai sebagian bobot evaluasi</t>
    </r>
  </si>
  <si>
    <t>Proses Belajar Mengajar</t>
  </si>
  <si>
    <t>Pengadaan Bahan Habis Pakai (BHP) Pembelajaran</t>
  </si>
  <si>
    <t>paket</t>
  </si>
  <si>
    <t>Pelaksanaan Ujian (UTS/UAS)</t>
  </si>
  <si>
    <t>Praktek Lapang/PPL/PKL/FOME Plan Survey Mahasiswa</t>
  </si>
  <si>
    <t>Kuliah Kerja Nyata (KKN) Mahasiswa</t>
  </si>
  <si>
    <t>Pelaksanaan Standar Kompetensi Lulusan (SKL)</t>
  </si>
  <si>
    <t>Bimbingan/Ujian Tugas Akhir Mahasiswa</t>
  </si>
  <si>
    <t>Pembelajaran Berbasis E-Learning/Active Learning/Daring  Sarjana</t>
  </si>
  <si>
    <t xml:space="preserve">% mhs </t>
  </si>
  <si>
    <t>Tes TOEFL/Kursus Bahasa</t>
  </si>
  <si>
    <t>orang/tes/th</t>
  </si>
  <si>
    <t>Kuliah Umum/Studium General/Seminar Nasional</t>
  </si>
  <si>
    <t>Kepaniteraan Klinik Profesi Dokter</t>
  </si>
  <si>
    <t>Pengadaan/Pengembangan Sistem Aplikasi Pendukung Pembelajaran</t>
  </si>
  <si>
    <t>sistem</t>
  </si>
  <si>
    <t>Layanan Perpustakaan</t>
  </si>
  <si>
    <t>Profesorship/Pengukuhan guru besar</t>
  </si>
  <si>
    <t>Penyusunan Buku Ajar</t>
  </si>
  <si>
    <t>Penyusunan Buku Referensi</t>
  </si>
  <si>
    <t>Penyusunan Buku Monografi</t>
  </si>
  <si>
    <t>Penyusunan Perangkat/Modul Pengajaran</t>
  </si>
  <si>
    <t>3. Jumlah mahasiswa berprestasi dan kurang mampu</t>
  </si>
  <si>
    <t>Pemberian Beasiswa</t>
  </si>
  <si>
    <t>Seleksi  dan Pengelolaan Beasiswa Mahasiswa Berprestasi dan Kurang Mampu:</t>
  </si>
  <si>
    <t>a. Beasiswa KIP Kuliah</t>
  </si>
  <si>
    <t>b. Beasiswa Adik Papua dan Daerah 3T (Terdepan, Terluar dan Tertinggal)</t>
  </si>
  <si>
    <t>c. Beasiswa PT Adaro Indonesia</t>
  </si>
  <si>
    <t>d. Beasiswa Bank Indonesia</t>
  </si>
  <si>
    <t>e. Beasiswa Karya Salemba Empat</t>
  </si>
  <si>
    <t>f. Beasiswa KJMU</t>
  </si>
  <si>
    <t>g. Beasiswa Mahasiswa Berprestasi (PPA)</t>
  </si>
  <si>
    <t>h. Beasiswa BAZNAS</t>
  </si>
  <si>
    <t>i. Beasiswa Mahasiswa Asing</t>
  </si>
  <si>
    <t>4. Jumlah buku pustaka</t>
  </si>
  <si>
    <t>Buku Pustaka</t>
  </si>
  <si>
    <t>judul/Eks.</t>
  </si>
  <si>
    <t>5. Program Studi yang Melaksanakan Pembelajaran Daring</t>
  </si>
  <si>
    <t>Pembelajaran Daring</t>
  </si>
  <si>
    <t>Pelaksanaan Pembelajaran Daring pada Program Studi di:</t>
  </si>
  <si>
    <t>a. FEB</t>
  </si>
  <si>
    <t>b. FH</t>
  </si>
  <si>
    <t>c. FP</t>
  </si>
  <si>
    <t>d. FKIP</t>
  </si>
  <si>
    <t>e. FT</t>
  </si>
  <si>
    <t>f. FISIP</t>
  </si>
  <si>
    <t>g. FMIPA</t>
  </si>
  <si>
    <t>h. FK</t>
  </si>
  <si>
    <t>6. Program studi yang melaksanakan proses wisuda</t>
  </si>
  <si>
    <t>Wisuda dan Yudisium</t>
  </si>
  <si>
    <t>Pelaksanaan Wisuda</t>
  </si>
  <si>
    <t>Pelaksanaan Yudisium</t>
  </si>
  <si>
    <t>8. Akreditasi Nasional dan Internasional</t>
  </si>
  <si>
    <t xml:space="preserve">Program Studi Sarjana dan Diploma yang memiliki akreditasi atau sertifikat nasional atau internasional yang diakui pemerintah </t>
  </si>
  <si>
    <t>Pengembangan Kurikulum, Akreditasi, dan Mutu Akademik</t>
  </si>
  <si>
    <t>Pengembangan/Revisi Kurikulum Kampus Merdeka</t>
  </si>
  <si>
    <t>Akreditasi Nasional (BANPT) Institusi</t>
  </si>
  <si>
    <t>Institusi</t>
  </si>
  <si>
    <t>Unggul</t>
  </si>
  <si>
    <t>Akreditasi Nasional Program Studi (BANPT/LAMPT)</t>
  </si>
  <si>
    <t>% Akreditasi A/Unggul</t>
  </si>
  <si>
    <t>Akreditasi Internasional Program Studi</t>
  </si>
  <si>
    <t>Pelaksanaan Penjaminan Mutu Akademik/Institusi</t>
  </si>
  <si>
    <t>Pembentukan Program Studi Baru</t>
  </si>
  <si>
    <t>D</t>
  </si>
  <si>
    <t>Meningkatnya kualitas dan kuantitas pendukung tridarma perguruan tinggi</t>
  </si>
  <si>
    <t>9. Peringkat Unila versi Kemendikbud</t>
  </si>
  <si>
    <t>Rangking unila versi Kemendikbud</t>
  </si>
  <si>
    <t>Peningkatan rangking unila versi Kemendikbud</t>
  </si>
  <si>
    <t>Pemeringkatan PTN</t>
  </si>
  <si>
    <t>Ranking (klaster)</t>
  </si>
  <si>
    <t>29 (2)</t>
  </si>
  <si>
    <t>24 (1)</t>
  </si>
  <si>
    <t>20 (1)</t>
  </si>
  <si>
    <t>16 (1)</t>
  </si>
  <si>
    <t>12 (1)</t>
  </si>
  <si>
    <r>
      <t xml:space="preserve">10. Peringkat Unila versi </t>
    </r>
    <r>
      <rPr>
        <i/>
        <sz val="10"/>
        <color theme="1"/>
        <rFont val="Cambria"/>
        <family val="1"/>
      </rPr>
      <t>QS World University</t>
    </r>
  </si>
  <si>
    <t>Rangking unila versi QS World Kemendikbud</t>
  </si>
  <si>
    <t>Pengelolaan rangking unila versi QS World University</t>
  </si>
  <si>
    <t>Pendaftaran dan Peningkatan rangking unila versi QS World University</t>
  </si>
  <si>
    <t>Ranking QS WCU</t>
  </si>
  <si>
    <t>Belum Terdaftar</t>
  </si>
  <si>
    <t>Terdaftar</t>
  </si>
  <si>
    <t>2000-3000</t>
  </si>
  <si>
    <t>1500-2000</t>
  </si>
  <si>
    <t>1000-1500</t>
  </si>
  <si>
    <t>11. Pusat Unggulan Iptek</t>
  </si>
  <si>
    <t>Pendirian Pusat Unggulan Iptek</t>
  </si>
  <si>
    <t>Perencanaan PUI</t>
  </si>
  <si>
    <t>Pembangunan Sarana dan Prasarana PUI</t>
  </si>
  <si>
    <t>Operasionalisasi PUI</t>
  </si>
  <si>
    <t>12. Pengembangan dan Pemeliharaan infrastruktur fasilitas pendukung</t>
  </si>
  <si>
    <t xml:space="preserve">Terlakasananya pengembangan dan pemeliharaan infrastruktur fasilitas pendukung </t>
  </si>
  <si>
    <t>Pembangunan/Pemeliharaan Gedung dan Bangunan Pendukung Pembelajaran</t>
  </si>
  <si>
    <t>Pembangunan/Rehabilitasi Gedung Pendukung Pembelajaran</t>
  </si>
  <si>
    <t>m2</t>
  </si>
  <si>
    <t>Pemeliharaan Gedung Pendukung Pembelajaran</t>
  </si>
  <si>
    <t>Pemeliharaan Gedung Pendidikan</t>
  </si>
  <si>
    <t>Pembangunan/Rehabilitasi Gedung Pendukung Kemahasiswaan</t>
  </si>
  <si>
    <t>Pemeliharaan Gedung Pendukung Kemahasiswaan</t>
  </si>
  <si>
    <t>13. Pengadaan Sarana Pendukung Pembelajaran</t>
  </si>
  <si>
    <t>Terlakasananya pengadaan sarana pendukung pembelajaran</t>
  </si>
  <si>
    <t>Pengadaan Alat Pendidikan Pendukung Pembelajaran</t>
  </si>
  <si>
    <t xml:space="preserve">Peralatan Laboratorium </t>
  </si>
  <si>
    <t>Peralatan Pendukung Pembelajaran</t>
  </si>
  <si>
    <t>Pengadaan Meubelair Pendukung Pembelajaran</t>
  </si>
  <si>
    <t>Meubelair Pendukung Pembelajaran</t>
  </si>
  <si>
    <t>14. Pengadaan Sarana Pendukung Perkantoran</t>
  </si>
  <si>
    <t>Terlakasananya pengadaan sarana pendukung perkantoran</t>
  </si>
  <si>
    <t>Pemeliharaan Sarana dan Prasarana Perkantoran</t>
  </si>
  <si>
    <t>Pemeliharaan Peralatan dan Inventaris Perkantoran</t>
  </si>
  <si>
    <t>Pemeliharaan Kendaraan Dinas</t>
  </si>
  <si>
    <t>Pemeliharaan Alat Pembelajaran</t>
  </si>
  <si>
    <t>Langganan Daya dan Jasa</t>
  </si>
  <si>
    <t>Pemeliharaan Jaringan Listrik, Internet dan Air</t>
  </si>
  <si>
    <t>bulan</t>
  </si>
  <si>
    <t>Penyusunan Dokumen/Laporan Sistem Tata Kelola dan Kelembagaan</t>
  </si>
  <si>
    <t>Penyusunan Laporan Keuangan/Penerimaan PNBP/Tatalaksana Keuangan</t>
  </si>
  <si>
    <t>dokumen</t>
  </si>
  <si>
    <t>Penyusunan Dokumen/Laporan Kepegawaian</t>
  </si>
  <si>
    <t>Penyusunan Dokumen Anggaran/Evaluasi Kegiatan dan Anggaran</t>
  </si>
  <si>
    <t xml:space="preserve">Penyusunan Dokumen/Pengelolaan Kehumasan/Pusat Informasi dan Data    </t>
  </si>
  <si>
    <t>Dies Natalis/Lustrum</t>
  </si>
  <si>
    <t>Pengendalian Internal dan Audit Keuangan</t>
  </si>
  <si>
    <t>Sertifikasi ISO</t>
  </si>
  <si>
    <t>Pengadaan Peralatan Pendukung Perkantoran</t>
  </si>
  <si>
    <t>Pengadaan Peralatan Pendukung Perkantoran Lainnya</t>
  </si>
  <si>
    <t xml:space="preserve">Pengadaan Peralatan Jaringan </t>
  </si>
  <si>
    <t>Pengadaan Tanah</t>
  </si>
  <si>
    <t xml:space="preserve"> Pengadaan Sistem Aplikasi Pendukung Perkantoran</t>
  </si>
  <si>
    <t>Pengadaan Meubelair Pendukung Perkantoran</t>
  </si>
  <si>
    <t>15. Pembayaran Gaji dan Remunerasi</t>
  </si>
  <si>
    <t>Terlaksananya Pembayaran Gaji dan Remunerasi</t>
  </si>
  <si>
    <t>Gaji Tenaga Pendidik PNS dan Non PNS</t>
  </si>
  <si>
    <t>Gaji Tenaga Pendidik PNS, Kependidikan PNS, sertifikasi dan Tunjangan Kehormatan</t>
  </si>
  <si>
    <t>Rupiah</t>
  </si>
  <si>
    <t>Gaji Tenaga Pendidik Non PNS</t>
  </si>
  <si>
    <t>Gaji Tenaga Pendidik Non PNS BLU</t>
  </si>
  <si>
    <t>Pembayaran Honor Tenaga Kependidikan Non PNS</t>
  </si>
  <si>
    <t>Gaji Tenaga Kependidikan Kontrak NON PNS</t>
  </si>
  <si>
    <t>Gaji Tenaga Kependidikan BLU NON PNS</t>
  </si>
  <si>
    <t>Pembayaran Remunerasi Tenaga Pendidik dan Kependidikan</t>
  </si>
  <si>
    <t>Remunerasi Tenaga Pendidik</t>
  </si>
  <si>
    <t>Remunerasi Tenaga Kependidikan</t>
  </si>
  <si>
    <t>Remunarasi Dewan Pengawas</t>
  </si>
  <si>
    <t>16. Opini laporan keuangan oleh auditor publik</t>
  </si>
  <si>
    <t>Opini laporan keuangan</t>
  </si>
  <si>
    <t>Pembinaan dan pendampingan unit kerja dalam pengelolaan keuangan</t>
  </si>
  <si>
    <t>Perkuatan Sistem Akuntansi Terpadu</t>
  </si>
  <si>
    <r>
      <t>17. Meningkatnya kualitas tata kelola universitas yang baik (</t>
    </r>
    <r>
      <rPr>
        <i/>
        <sz val="10"/>
        <color indexed="8"/>
        <rFont val="Cambria"/>
        <family val="1"/>
      </rPr>
      <t>good university governance</t>
    </r>
    <r>
      <rPr>
        <sz val="10"/>
        <color indexed="8"/>
        <rFont val="Cambria"/>
        <family val="1"/>
      </rPr>
      <t>)</t>
    </r>
  </si>
  <si>
    <t>1. Predikat SAKIP</t>
  </si>
  <si>
    <t xml:space="preserve">Predikat ZI  WBK WBBM ( Zona Integritas menuju Wilayah Bebas Korupsi dan Wilayah Birokrasi Bersih Melayani) </t>
  </si>
  <si>
    <t>Perkuatan Reformasi Birokrasi</t>
  </si>
  <si>
    <t>2. Predikat Pelayanan Publik</t>
  </si>
  <si>
    <t>Pembinaan dan pendampingan unit kerja dalam peningkatan kualitas orientasi pelayanan publik</t>
  </si>
  <si>
    <t>Perkuatan Pelayanan Publik</t>
  </si>
  <si>
    <t>% Tingkat Kepuasan</t>
  </si>
  <si>
    <t>Layanan Kesehatan</t>
  </si>
  <si>
    <t>Perkuatan Layanan Kesehatan</t>
  </si>
  <si>
    <t>% mhs+doesn+tendik+masyarakat</t>
  </si>
  <si>
    <t>3. Keamanan, Keselamatan, Kesehatan Kerja dan Lingkungan Hidup</t>
  </si>
  <si>
    <t>Pembinaan keamanan lingkungan kampus</t>
  </si>
  <si>
    <t>Perkuatan Keamanan Lingkungan kampus</t>
  </si>
  <si>
    <t>Bulan</t>
  </si>
  <si>
    <t>Pembinaan  Keamanan dan Keselamatan kerja (K3)</t>
  </si>
  <si>
    <t>Perkuatan Keamanan dan Keselamatan Kerja</t>
  </si>
  <si>
    <t>Pembinaan lingkungan ekologis kampus</t>
  </si>
  <si>
    <t>Perkuatan Lingkungan ekologis kampus</t>
  </si>
  <si>
    <t>4. Kualifikasi (sertifikasi kompetensi) tenaga kependidikan</t>
  </si>
  <si>
    <t>Seminar/Pelatihan/Workshop Pengembangan Mutu SDM Tenaga Kependidikan</t>
  </si>
  <si>
    <t>Pengembangan SDM Tenaga Kependidikan</t>
  </si>
  <si>
    <t>5. Predikat Akuntabilitas Kinerja (PERMENPAN)</t>
  </si>
  <si>
    <t xml:space="preserve">Pembinaan dan pendampingan unit kerja dalam peningkatan akuntabilitas kinerja </t>
  </si>
  <si>
    <t>Penguatan sistem akuntabilitas berbasis IT</t>
  </si>
  <si>
    <t>6. Penyusunan Dokumen/Laporan</t>
  </si>
  <si>
    <t>Laporan kinerja SDM</t>
  </si>
  <si>
    <t>Penyusunan Laporan BMN/Ketatausahaan/Ketatalaksanaan/Hukum/Kerumahtanggaan</t>
  </si>
  <si>
    <t>Laporan pengelolaan aset</t>
  </si>
  <si>
    <t>Laporan JDIH</t>
  </si>
  <si>
    <t>Laporan ketatausahaan</t>
  </si>
  <si>
    <t>Laporan Ketatalaksanaan</t>
  </si>
  <si>
    <t>Laporan Kerumahtanggaan</t>
  </si>
  <si>
    <t>7. Kelengkapan Laporan PDDIKTI</t>
  </si>
  <si>
    <t>Kelengkapan Laporan PDDIKTI</t>
  </si>
  <si>
    <t>61.5</t>
  </si>
  <si>
    <r>
      <t xml:space="preserve">18. Meningkatnya kemampuan </t>
    </r>
    <r>
      <rPr>
        <i/>
        <sz val="10"/>
        <color theme="1"/>
        <rFont val="Cambria"/>
        <family val="1"/>
      </rPr>
      <t xml:space="preserve">income generator </t>
    </r>
    <r>
      <rPr>
        <sz val="10"/>
        <color theme="1"/>
        <rFont val="Cambria"/>
        <family val="1"/>
      </rPr>
      <t>dari PNBP</t>
    </r>
  </si>
  <si>
    <t>PNBP dari usaha non akademik terhadap total PNBP</t>
  </si>
  <si>
    <t>Pengembangan sumber-sumber PNBP dari usaha non akademik melalui optimalisasi aset fisik, sumber daya insani dan IPTEKS</t>
  </si>
  <si>
    <t>Perkuatan layanan usaha komersial</t>
  </si>
  <si>
    <t>miliar rupiah</t>
  </si>
  <si>
    <t>Bandar Lampung,      Desember 2021</t>
  </si>
  <si>
    <t>Pimpinan Unit Kerja,</t>
  </si>
  <si>
    <t>(Nama)</t>
  </si>
  <si>
    <t>(NIP)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</si>
</sst>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0.000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10"/>
      <color rgb="FF000000"/>
      <name val="Cambria"/>
      <family val="1"/>
    </font>
    <font>
      <b/>
      <i/>
      <sz val="10"/>
      <color indexed="8"/>
      <name val="Cambria"/>
      <family val="1"/>
    </font>
    <font>
      <b/>
      <sz val="10"/>
      <color indexed="8"/>
      <name val="Cambria"/>
      <family val="1"/>
    </font>
    <font>
      <sz val="10"/>
      <color theme="1"/>
      <name val="Cambria"/>
      <family val="1"/>
    </font>
    <font>
      <i/>
      <sz val="10"/>
      <color theme="1"/>
      <name val="Cambria"/>
      <family val="1"/>
    </font>
    <font>
      <i/>
      <sz val="10"/>
      <color indexed="8"/>
      <name val="Cambria"/>
      <family val="1"/>
    </font>
    <font>
      <sz val="10"/>
      <color indexed="8"/>
      <name val="Cambria"/>
      <family val="1"/>
    </font>
    <font>
      <sz val="10"/>
      <name val="Cambria"/>
      <family val="1"/>
    </font>
    <font>
      <sz val="10"/>
      <color rgb="FF000000"/>
      <name val="Cambria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1" xfId="3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2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7" fillId="2" borderId="1" xfId="3" applyNumberFormat="1" applyFont="1" applyFill="1" applyBorder="1" applyAlignment="1">
      <alignment horizontal="center" vertical="center" wrapText="1"/>
    </xf>
    <xf numFmtId="1" fontId="11" fillId="0" borderId="1" xfId="2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7" fillId="2" borderId="1" xfId="3" applyNumberFormat="1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3" fontId="7" fillId="0" borderId="1" xfId="3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2" fontId="7" fillId="2" borderId="1" xfId="3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3" applyNumberFormat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41" fontId="7" fillId="0" borderId="1" xfId="2" applyFont="1" applyFill="1" applyBorder="1" applyAlignment="1">
      <alignment horizontal="center" vertical="center" wrapText="1"/>
    </xf>
    <xf numFmtId="165" fontId="7" fillId="0" borderId="1" xfId="3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4" applyFont="1" applyFill="1" applyBorder="1" applyAlignment="1">
      <alignment horizontal="left" vertical="center" wrapText="1"/>
    </xf>
    <xf numFmtId="0" fontId="7" fillId="0" borderId="1" xfId="3" applyNumberFormat="1" applyFont="1" applyBorder="1" applyAlignment="1">
      <alignment horizontal="center" vertical="center" wrapText="1"/>
    </xf>
    <xf numFmtId="0" fontId="7" fillId="2" borderId="1" xfId="3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</cellXfs>
  <cellStyles count="5">
    <cellStyle name="Comma" xfId="1" builtinId="3"/>
    <cellStyle name="Comma [0]" xfId="2" builtinId="6"/>
    <cellStyle name="Hyperlink" xfId="4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User/AppData/Local/Temp/REKAP%20Sasaran%20Strategis_Program%2012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O"/>
      <sheetName val="Program SANTO"/>
      <sheetName val="sas gis (tabel 2.1"/>
      <sheetName val="program (tabel 4.1)"/>
      <sheetName val="Kegiatan (tabel 4.2)"/>
    </sheetNames>
    <sheetDataSet>
      <sheetData sheetId="0" refreshError="1"/>
      <sheetData sheetId="1" refreshError="1"/>
      <sheetData sheetId="2" refreshError="1"/>
      <sheetData sheetId="3" refreshError="1">
        <row r="3">
          <cell r="E3" t="str">
            <v>Pembinaan Karir Mahasiswa</v>
          </cell>
        </row>
        <row r="4">
          <cell r="E4" t="str">
            <v>Peningkatan kapasitas akademik lulusan pada jenjang pendidikan lebih tinggi</v>
          </cell>
        </row>
        <row r="5">
          <cell r="E5" t="str">
            <v>Kewirausahaan Mahasiswa</v>
          </cell>
        </row>
        <row r="9">
          <cell r="E9" t="str">
            <v>Unit Kegiatan Mahasiswa dan Organisasi Kemahasiswaan</v>
          </cell>
        </row>
        <row r="10">
          <cell r="E10" t="str">
            <v>Kompetisi/Lomba Mahasiswa</v>
          </cell>
        </row>
        <row r="27">
          <cell r="E27" t="str">
            <v>Seleksi dan Penilaian Proposal Penelitian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73"/>
  <sheetViews>
    <sheetView tabSelected="1" zoomScale="85" zoomScaleNormal="85" zoomScalePageLayoutView="60" workbookViewId="0">
      <pane ySplit="4" topLeftCell="A5" activePane="bottomLeft" state="frozen"/>
      <selection pane="bottomLeft" activeCell="R9" sqref="R9"/>
    </sheetView>
  </sheetViews>
  <sheetFormatPr defaultRowHeight="15" x14ac:dyDescent="0.25"/>
  <cols>
    <col min="1" max="1" width="5.140625" bestFit="1" customWidth="1"/>
    <col min="2" max="2" width="14.7109375" bestFit="1" customWidth="1"/>
    <col min="3" max="3" width="20" customWidth="1"/>
    <col min="4" max="4" width="27.42578125" customWidth="1"/>
    <col min="5" max="5" width="33.28515625" hidden="1" customWidth="1"/>
    <col min="6" max="6" width="4.7109375" customWidth="1"/>
    <col min="7" max="7" width="32.140625" customWidth="1"/>
    <col min="8" max="8" width="14.140625" customWidth="1"/>
    <col min="9" max="9" width="16.42578125" bestFit="1" customWidth="1"/>
    <col min="10" max="10" width="16.42578125" hidden="1" customWidth="1"/>
    <col min="11" max="11" width="16.42578125" bestFit="1" customWidth="1"/>
    <col min="12" max="14" width="16.42578125" hidden="1" customWidth="1"/>
    <col min="15" max="15" width="16.42578125" customWidth="1"/>
    <col min="16" max="16" width="41.42578125" customWidth="1"/>
  </cols>
  <sheetData>
    <row r="1" spans="1:22" ht="18.75" x14ac:dyDescent="0.3">
      <c r="A1" s="1" t="s">
        <v>0</v>
      </c>
      <c r="B1" s="1"/>
      <c r="C1" s="1"/>
      <c r="D1" s="1"/>
      <c r="E1" s="2"/>
      <c r="F1" s="1"/>
      <c r="G1" s="1"/>
      <c r="H1" s="1"/>
      <c r="I1" s="1"/>
      <c r="J1" s="2"/>
      <c r="K1" s="1"/>
      <c r="L1" s="2"/>
      <c r="M1" s="2"/>
      <c r="N1" s="2"/>
      <c r="O1" s="1"/>
      <c r="P1" s="1"/>
    </row>
    <row r="3" spans="1:22" ht="35.25" customHeight="1" x14ac:dyDescent="0.2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7</v>
      </c>
      <c r="H3" s="4" t="s">
        <v>8</v>
      </c>
      <c r="I3" s="6" t="s">
        <v>9</v>
      </c>
      <c r="J3" s="4" t="s">
        <v>10</v>
      </c>
      <c r="K3" s="4"/>
      <c r="L3" s="4"/>
      <c r="M3" s="4"/>
      <c r="N3" s="4"/>
      <c r="O3" s="5" t="s">
        <v>11</v>
      </c>
      <c r="P3" s="7" t="s">
        <v>12</v>
      </c>
    </row>
    <row r="4" spans="1:22" x14ac:dyDescent="0.25">
      <c r="A4" s="3"/>
      <c r="B4" s="4"/>
      <c r="C4" s="4"/>
      <c r="D4" s="4"/>
      <c r="E4" s="4"/>
      <c r="F4" s="8"/>
      <c r="G4" s="4"/>
      <c r="H4" s="4"/>
      <c r="I4" s="6">
        <v>2020</v>
      </c>
      <c r="J4" s="9">
        <v>2020</v>
      </c>
      <c r="K4" s="6">
        <v>2021</v>
      </c>
      <c r="L4" s="6">
        <v>2022</v>
      </c>
      <c r="M4" s="6">
        <v>2023</v>
      </c>
      <c r="N4" s="6">
        <v>2024</v>
      </c>
      <c r="O4" s="8"/>
      <c r="P4" s="10"/>
    </row>
    <row r="5" spans="1:22" ht="25.5" x14ac:dyDescent="0.25">
      <c r="A5" s="3" t="s">
        <v>13</v>
      </c>
      <c r="B5" s="3" t="s">
        <v>14</v>
      </c>
      <c r="C5" s="11" t="s">
        <v>15</v>
      </c>
      <c r="D5" s="12" t="s">
        <v>16</v>
      </c>
      <c r="E5" s="13" t="str">
        <f>'[1]program (tabel 4.1)'!E3</f>
        <v>Pembinaan Karir Mahasiswa</v>
      </c>
      <c r="F5" s="14">
        <v>1</v>
      </c>
      <c r="G5" s="15" t="s">
        <v>17</v>
      </c>
      <c r="H5" s="16" t="s">
        <v>18</v>
      </c>
      <c r="I5" s="16"/>
      <c r="J5" s="16">
        <v>65</v>
      </c>
      <c r="K5" s="16">
        <v>68</v>
      </c>
      <c r="L5" s="16">
        <v>70</v>
      </c>
      <c r="M5" s="16">
        <v>72</v>
      </c>
      <c r="N5" s="16">
        <v>74</v>
      </c>
      <c r="O5" s="16"/>
      <c r="P5" s="16"/>
      <c r="Q5" s="17"/>
      <c r="R5" s="17"/>
      <c r="S5" s="17"/>
    </row>
    <row r="6" spans="1:22" ht="25.5" x14ac:dyDescent="0.25">
      <c r="A6" s="3"/>
      <c r="B6" s="3"/>
      <c r="C6" s="11"/>
      <c r="D6" s="12"/>
      <c r="E6" s="13"/>
      <c r="F6" s="14">
        <v>2</v>
      </c>
      <c r="G6" s="15" t="s">
        <v>19</v>
      </c>
      <c r="H6" s="16" t="s">
        <v>20</v>
      </c>
      <c r="I6" s="16"/>
      <c r="J6" s="16">
        <v>78</v>
      </c>
      <c r="K6" s="16">
        <v>80</v>
      </c>
      <c r="L6" s="16">
        <v>82</v>
      </c>
      <c r="M6" s="16">
        <v>85</v>
      </c>
      <c r="N6" s="16">
        <v>88</v>
      </c>
      <c r="O6" s="16"/>
      <c r="P6" s="16"/>
      <c r="Q6" s="17"/>
      <c r="R6" s="17"/>
      <c r="S6" s="17"/>
    </row>
    <row r="7" spans="1:22" ht="31.5" customHeight="1" x14ac:dyDescent="0.25">
      <c r="A7" s="3"/>
      <c r="B7" s="3"/>
      <c r="C7" s="11"/>
      <c r="D7" s="18" t="s">
        <v>21</v>
      </c>
      <c r="E7" s="18" t="str">
        <f>'[1]program (tabel 4.1)'!E4</f>
        <v>Peningkatan kapasitas akademik lulusan pada jenjang pendidikan lebih tinggi</v>
      </c>
      <c r="F7" s="14">
        <v>3</v>
      </c>
      <c r="G7" s="19" t="s">
        <v>22</v>
      </c>
      <c r="H7" s="16" t="s">
        <v>18</v>
      </c>
      <c r="I7" s="16"/>
      <c r="J7" s="16">
        <v>9</v>
      </c>
      <c r="K7" s="16">
        <v>10</v>
      </c>
      <c r="L7" s="16">
        <v>11</v>
      </c>
      <c r="M7" s="16">
        <v>12</v>
      </c>
      <c r="N7" s="16">
        <v>13</v>
      </c>
      <c r="O7" s="16"/>
      <c r="P7" s="16"/>
      <c r="Q7" s="17"/>
      <c r="R7" s="17"/>
      <c r="S7" s="17"/>
    </row>
    <row r="8" spans="1:22" s="17" customFormat="1" ht="25.5" x14ac:dyDescent="0.25">
      <c r="A8" s="3"/>
      <c r="B8" s="3"/>
      <c r="C8" s="11"/>
      <c r="D8" s="12" t="s">
        <v>23</v>
      </c>
      <c r="E8" s="13" t="str">
        <f>'[1]program (tabel 4.1)'!E5</f>
        <v>Kewirausahaan Mahasiswa</v>
      </c>
      <c r="F8" s="14">
        <v>4</v>
      </c>
      <c r="G8" s="15" t="s">
        <v>24</v>
      </c>
      <c r="H8" s="16" t="s">
        <v>18</v>
      </c>
      <c r="I8" s="16"/>
      <c r="J8" s="16">
        <v>11</v>
      </c>
      <c r="K8" s="16">
        <v>12</v>
      </c>
      <c r="L8" s="16">
        <v>13</v>
      </c>
      <c r="M8" s="16">
        <v>14</v>
      </c>
      <c r="N8" s="16">
        <v>15</v>
      </c>
      <c r="O8" s="16"/>
      <c r="P8" s="16"/>
    </row>
    <row r="9" spans="1:22" s="17" customFormat="1" ht="25.5" x14ac:dyDescent="0.25">
      <c r="A9" s="3"/>
      <c r="B9" s="3"/>
      <c r="C9" s="11"/>
      <c r="D9" s="12"/>
      <c r="E9" s="13"/>
      <c r="F9" s="14">
        <v>5</v>
      </c>
      <c r="G9" s="15" t="s">
        <v>25</v>
      </c>
      <c r="H9" s="16" t="s">
        <v>26</v>
      </c>
      <c r="I9" s="16"/>
      <c r="J9" s="16">
        <v>600</v>
      </c>
      <c r="K9" s="16">
        <v>600</v>
      </c>
      <c r="L9" s="16">
        <v>600</v>
      </c>
      <c r="M9" s="16">
        <v>700</v>
      </c>
      <c r="N9" s="16">
        <v>700</v>
      </c>
      <c r="O9" s="16"/>
      <c r="P9" s="16"/>
    </row>
    <row r="10" spans="1:22" x14ac:dyDescent="0.25">
      <c r="A10" s="3"/>
      <c r="B10" s="3"/>
      <c r="C10" s="11" t="s">
        <v>27</v>
      </c>
      <c r="D10" s="20" t="s">
        <v>28</v>
      </c>
      <c r="E10" s="20" t="s">
        <v>29</v>
      </c>
      <c r="F10" s="14">
        <v>6</v>
      </c>
      <c r="G10" s="15" t="s">
        <v>30</v>
      </c>
      <c r="H10" s="16" t="s">
        <v>31</v>
      </c>
      <c r="I10" s="16"/>
      <c r="J10" s="16">
        <v>100</v>
      </c>
      <c r="K10" s="16">
        <v>100</v>
      </c>
      <c r="L10" s="16">
        <v>100</v>
      </c>
      <c r="M10" s="16">
        <v>100</v>
      </c>
      <c r="N10" s="16">
        <v>100</v>
      </c>
      <c r="O10" s="16"/>
      <c r="P10" s="16"/>
      <c r="Q10" s="17"/>
      <c r="R10" s="17"/>
      <c r="S10" s="17"/>
    </row>
    <row r="11" spans="1:22" x14ac:dyDescent="0.25">
      <c r="A11" s="3"/>
      <c r="B11" s="3"/>
      <c r="C11" s="11"/>
      <c r="D11" s="21"/>
      <c r="E11" s="21"/>
      <c r="F11" s="14">
        <v>7</v>
      </c>
      <c r="G11" s="15" t="s">
        <v>32</v>
      </c>
      <c r="H11" s="16" t="s">
        <v>33</v>
      </c>
      <c r="I11" s="16"/>
      <c r="J11" s="16">
        <v>0</v>
      </c>
      <c r="K11" s="16">
        <v>400</v>
      </c>
      <c r="L11" s="16">
        <v>600</v>
      </c>
      <c r="M11" s="16">
        <v>1200</v>
      </c>
      <c r="N11" s="16">
        <v>1800</v>
      </c>
      <c r="O11" s="16"/>
      <c r="P11" s="16"/>
      <c r="Q11" s="17"/>
      <c r="R11" s="17"/>
      <c r="S11" s="17"/>
    </row>
    <row r="12" spans="1:22" ht="25.5" x14ac:dyDescent="0.25">
      <c r="A12" s="3"/>
      <c r="B12" s="3"/>
      <c r="C12" s="11"/>
      <c r="D12" s="21"/>
      <c r="E12" s="21"/>
      <c r="F12" s="14">
        <v>8</v>
      </c>
      <c r="G12" s="15" t="s">
        <v>34</v>
      </c>
      <c r="H12" s="16" t="s">
        <v>35</v>
      </c>
      <c r="I12" s="16"/>
      <c r="J12" s="16">
        <v>37</v>
      </c>
      <c r="K12" s="16">
        <v>40</v>
      </c>
      <c r="L12" s="16">
        <v>45</v>
      </c>
      <c r="M12" s="16">
        <v>50</v>
      </c>
      <c r="N12" s="16">
        <v>57</v>
      </c>
      <c r="O12" s="16"/>
      <c r="P12" s="16"/>
      <c r="Q12" s="17"/>
      <c r="R12" s="17"/>
      <c r="S12" s="17"/>
    </row>
    <row r="13" spans="1:22" x14ac:dyDescent="0.25">
      <c r="A13" s="3"/>
      <c r="B13" s="3"/>
      <c r="C13" s="11"/>
      <c r="D13" s="22"/>
      <c r="E13" s="22"/>
      <c r="F13" s="14">
        <v>9</v>
      </c>
      <c r="G13" s="15" t="s">
        <v>36</v>
      </c>
      <c r="H13" s="16" t="s">
        <v>33</v>
      </c>
      <c r="I13" s="16"/>
      <c r="J13" s="16">
        <v>169</v>
      </c>
      <c r="K13" s="16">
        <v>300</v>
      </c>
      <c r="L13" s="16">
        <v>300</v>
      </c>
      <c r="M13" s="16">
        <v>500</v>
      </c>
      <c r="N13" s="16">
        <v>800</v>
      </c>
      <c r="O13" s="23"/>
      <c r="P13" s="16"/>
      <c r="Q13" s="17"/>
      <c r="R13" s="17"/>
      <c r="S13" s="17"/>
      <c r="V13" t="s">
        <v>37</v>
      </c>
    </row>
    <row r="14" spans="1:22" ht="25.5" x14ac:dyDescent="0.25">
      <c r="A14" s="3"/>
      <c r="B14" s="3"/>
      <c r="C14" s="11"/>
      <c r="D14" s="13" t="s">
        <v>38</v>
      </c>
      <c r="E14" s="20" t="str">
        <f>'[1]program (tabel 4.1)'!E9</f>
        <v>Unit Kegiatan Mahasiswa dan Organisasi Kemahasiswaan</v>
      </c>
      <c r="F14" s="14">
        <v>10</v>
      </c>
      <c r="G14" s="15" t="s">
        <v>39</v>
      </c>
      <c r="H14" s="16" t="s">
        <v>40</v>
      </c>
      <c r="I14" s="16"/>
      <c r="J14" s="16">
        <v>15</v>
      </c>
      <c r="K14" s="16">
        <v>18</v>
      </c>
      <c r="L14" s="16">
        <v>21</v>
      </c>
      <c r="M14" s="16">
        <v>24</v>
      </c>
      <c r="N14" s="23">
        <v>27</v>
      </c>
      <c r="O14" s="23"/>
      <c r="P14" s="23"/>
      <c r="Q14" s="17"/>
      <c r="R14" s="17"/>
      <c r="S14" s="17"/>
    </row>
    <row r="15" spans="1:22" ht="25.5" x14ac:dyDescent="0.25">
      <c r="A15" s="3"/>
      <c r="B15" s="3"/>
      <c r="C15" s="11"/>
      <c r="D15" s="13"/>
      <c r="E15" s="21"/>
      <c r="F15" s="14">
        <v>11</v>
      </c>
      <c r="G15" s="15" t="s">
        <v>41</v>
      </c>
      <c r="H15" s="16" t="s">
        <v>33</v>
      </c>
      <c r="I15" s="16"/>
      <c r="J15" s="16">
        <v>2500</v>
      </c>
      <c r="K15" s="16">
        <v>2800</v>
      </c>
      <c r="L15" s="16">
        <v>3100</v>
      </c>
      <c r="M15" s="16">
        <v>3400</v>
      </c>
      <c r="N15" s="23">
        <v>3700</v>
      </c>
      <c r="O15" s="16"/>
      <c r="P15" s="23"/>
      <c r="Q15" s="17"/>
      <c r="R15" s="17"/>
      <c r="S15" s="17"/>
    </row>
    <row r="16" spans="1:22" x14ac:dyDescent="0.25">
      <c r="A16" s="3"/>
      <c r="B16" s="3"/>
      <c r="C16" s="11"/>
      <c r="D16" s="13"/>
      <c r="E16" s="21"/>
      <c r="F16" s="14">
        <v>12</v>
      </c>
      <c r="G16" s="15" t="s">
        <v>42</v>
      </c>
      <c r="H16" s="16" t="s">
        <v>43</v>
      </c>
      <c r="I16" s="16"/>
      <c r="J16" s="16">
        <v>700</v>
      </c>
      <c r="K16" s="16">
        <v>700</v>
      </c>
      <c r="L16" s="16">
        <v>700</v>
      </c>
      <c r="M16" s="16">
        <v>700</v>
      </c>
      <c r="N16" s="16">
        <v>700</v>
      </c>
      <c r="O16" s="23"/>
      <c r="P16" s="16"/>
      <c r="Q16" s="17"/>
      <c r="R16" s="17"/>
      <c r="S16" s="17"/>
    </row>
    <row r="17" spans="1:19" x14ac:dyDescent="0.25">
      <c r="A17" s="3"/>
      <c r="B17" s="3"/>
      <c r="C17" s="11"/>
      <c r="D17" s="13"/>
      <c r="E17" s="21"/>
      <c r="F17" s="14">
        <v>13</v>
      </c>
      <c r="G17" s="15" t="s">
        <v>44</v>
      </c>
      <c r="H17" s="16" t="s">
        <v>45</v>
      </c>
      <c r="I17" s="16"/>
      <c r="J17" s="16">
        <v>10</v>
      </c>
      <c r="K17" s="16">
        <v>12</v>
      </c>
      <c r="L17" s="16">
        <v>14</v>
      </c>
      <c r="M17" s="16">
        <v>16</v>
      </c>
      <c r="N17" s="23">
        <v>18</v>
      </c>
      <c r="O17" s="24"/>
      <c r="P17" s="23"/>
      <c r="Q17" s="17"/>
      <c r="R17" s="17"/>
      <c r="S17" s="17"/>
    </row>
    <row r="18" spans="1:19" x14ac:dyDescent="0.25">
      <c r="A18" s="3"/>
      <c r="B18" s="3"/>
      <c r="C18" s="11"/>
      <c r="D18" s="13"/>
      <c r="E18" s="22"/>
      <c r="F18" s="14">
        <v>14</v>
      </c>
      <c r="G18" s="15" t="s">
        <v>46</v>
      </c>
      <c r="H18" s="16" t="s">
        <v>47</v>
      </c>
      <c r="I18" s="16"/>
      <c r="J18" s="16" t="s">
        <v>48</v>
      </c>
      <c r="K18" s="16" t="s">
        <v>49</v>
      </c>
      <c r="L18" s="16" t="s">
        <v>50</v>
      </c>
      <c r="M18" s="16" t="s">
        <v>51</v>
      </c>
      <c r="N18" s="24" t="s">
        <v>52</v>
      </c>
      <c r="O18" s="23"/>
      <c r="P18" s="24"/>
      <c r="Q18" s="17"/>
      <c r="R18" s="17"/>
      <c r="S18" s="17"/>
    </row>
    <row r="19" spans="1:19" x14ac:dyDescent="0.25">
      <c r="A19" s="3"/>
      <c r="B19" s="3"/>
      <c r="C19" s="11"/>
      <c r="D19" s="13"/>
      <c r="E19" s="13" t="str">
        <f>'[1]program (tabel 4.1)'!E10</f>
        <v>Kompetisi/Lomba Mahasiswa</v>
      </c>
      <c r="F19" s="14">
        <v>15</v>
      </c>
      <c r="G19" s="15" t="s">
        <v>53</v>
      </c>
      <c r="H19" s="16" t="s">
        <v>45</v>
      </c>
      <c r="I19" s="16"/>
      <c r="J19" s="16">
        <v>55</v>
      </c>
      <c r="K19" s="16">
        <v>60</v>
      </c>
      <c r="L19" s="16">
        <v>65</v>
      </c>
      <c r="M19" s="16">
        <v>70</v>
      </c>
      <c r="N19" s="23">
        <v>75</v>
      </c>
      <c r="O19" s="23"/>
      <c r="P19" s="23"/>
      <c r="Q19" s="17"/>
      <c r="R19" s="17"/>
      <c r="S19" s="17"/>
    </row>
    <row r="20" spans="1:19" ht="18.95" customHeight="1" x14ac:dyDescent="0.25">
      <c r="A20" s="3"/>
      <c r="B20" s="3"/>
      <c r="C20" s="11"/>
      <c r="D20" s="13"/>
      <c r="E20" s="13"/>
      <c r="F20" s="14">
        <v>16</v>
      </c>
      <c r="G20" s="15" t="s">
        <v>54</v>
      </c>
      <c r="H20" s="16" t="s">
        <v>45</v>
      </c>
      <c r="I20" s="16"/>
      <c r="J20" s="16">
        <v>225</v>
      </c>
      <c r="K20" s="16">
        <v>260</v>
      </c>
      <c r="L20" s="16">
        <v>275</v>
      </c>
      <c r="M20" s="16">
        <v>300</v>
      </c>
      <c r="N20" s="23">
        <v>325</v>
      </c>
      <c r="O20" s="23"/>
      <c r="P20" s="23"/>
      <c r="Q20" s="17"/>
      <c r="R20" s="17"/>
      <c r="S20" s="17"/>
    </row>
    <row r="21" spans="1:19" ht="25.5" x14ac:dyDescent="0.25">
      <c r="A21" s="3"/>
      <c r="B21" s="3"/>
      <c r="C21" s="11"/>
      <c r="D21" s="13"/>
      <c r="E21" s="13"/>
      <c r="F21" s="14">
        <v>17</v>
      </c>
      <c r="G21" s="15" t="s">
        <v>55</v>
      </c>
      <c r="H21" s="16" t="s">
        <v>45</v>
      </c>
      <c r="I21" s="16"/>
      <c r="J21" s="16">
        <v>35</v>
      </c>
      <c r="K21" s="16">
        <v>40</v>
      </c>
      <c r="L21" s="16">
        <v>45</v>
      </c>
      <c r="M21" s="16">
        <v>50</v>
      </c>
      <c r="N21" s="23">
        <v>55</v>
      </c>
      <c r="O21" s="23"/>
      <c r="P21" s="23"/>
      <c r="Q21" s="17"/>
      <c r="R21" s="17"/>
      <c r="S21" s="17"/>
    </row>
    <row r="22" spans="1:19" x14ac:dyDescent="0.25">
      <c r="A22" s="3"/>
      <c r="B22" s="3"/>
      <c r="C22" s="11"/>
      <c r="D22" s="13"/>
      <c r="E22" s="13"/>
      <c r="F22" s="14">
        <v>18</v>
      </c>
      <c r="G22" s="15" t="s">
        <v>56</v>
      </c>
      <c r="H22" s="16" t="s">
        <v>57</v>
      </c>
      <c r="I22" s="16"/>
      <c r="J22" s="16">
        <v>131</v>
      </c>
      <c r="K22" s="16">
        <v>145</v>
      </c>
      <c r="L22" s="16">
        <v>157</v>
      </c>
      <c r="M22" s="16">
        <v>171</v>
      </c>
      <c r="N22" s="23">
        <v>185</v>
      </c>
      <c r="O22" s="23"/>
      <c r="P22" s="23"/>
      <c r="Q22" s="17"/>
      <c r="R22" s="17"/>
      <c r="S22" s="17"/>
    </row>
    <row r="23" spans="1:19" ht="38.25" x14ac:dyDescent="0.25">
      <c r="A23" s="25" t="s">
        <v>58</v>
      </c>
      <c r="B23" s="25" t="s">
        <v>59</v>
      </c>
      <c r="C23" s="26" t="s">
        <v>60</v>
      </c>
      <c r="D23" s="20" t="s">
        <v>61</v>
      </c>
      <c r="E23" s="20" t="s">
        <v>62</v>
      </c>
      <c r="F23" s="14">
        <v>19</v>
      </c>
      <c r="G23" s="15" t="s">
        <v>63</v>
      </c>
      <c r="H23" s="16" t="s">
        <v>31</v>
      </c>
      <c r="I23" s="16"/>
      <c r="J23" s="16">
        <v>0</v>
      </c>
      <c r="K23" s="16">
        <v>0.5</v>
      </c>
      <c r="L23" s="16">
        <v>0.6</v>
      </c>
      <c r="M23" s="16">
        <v>0.7</v>
      </c>
      <c r="N23" s="23">
        <v>0.8</v>
      </c>
      <c r="O23" s="23"/>
      <c r="P23" s="23"/>
    </row>
    <row r="24" spans="1:19" ht="38.25" x14ac:dyDescent="0.25">
      <c r="A24" s="27"/>
      <c r="B24" s="27"/>
      <c r="C24" s="26"/>
      <c r="D24" s="21"/>
      <c r="E24" s="21"/>
      <c r="F24" s="14">
        <v>20</v>
      </c>
      <c r="G24" s="15" t="s">
        <v>64</v>
      </c>
      <c r="H24" s="16" t="s">
        <v>31</v>
      </c>
      <c r="I24" s="16"/>
      <c r="J24" s="16"/>
      <c r="K24" s="16"/>
      <c r="L24" s="16"/>
      <c r="M24" s="16"/>
      <c r="N24" s="23"/>
      <c r="O24" s="23"/>
      <c r="P24" s="23"/>
    </row>
    <row r="25" spans="1:19" ht="51" x14ac:dyDescent="0.25">
      <c r="A25" s="27"/>
      <c r="B25" s="27"/>
      <c r="C25" s="26"/>
      <c r="D25" s="22"/>
      <c r="E25" s="22"/>
      <c r="F25" s="14">
        <v>21</v>
      </c>
      <c r="G25" s="15" t="s">
        <v>65</v>
      </c>
      <c r="H25" s="16" t="s">
        <v>31</v>
      </c>
      <c r="I25" s="16"/>
      <c r="J25" s="16"/>
      <c r="K25" s="16"/>
      <c r="L25" s="16"/>
      <c r="M25" s="16"/>
      <c r="N25" s="23"/>
      <c r="O25" s="23"/>
      <c r="P25" s="23"/>
    </row>
    <row r="26" spans="1:19" ht="25.5" x14ac:dyDescent="0.25">
      <c r="A26" s="27"/>
      <c r="B26" s="27"/>
      <c r="C26" s="26"/>
      <c r="D26" s="20" t="s">
        <v>66</v>
      </c>
      <c r="E26" s="20" t="s">
        <v>62</v>
      </c>
      <c r="F26" s="14">
        <v>22</v>
      </c>
      <c r="G26" s="15" t="s">
        <v>67</v>
      </c>
      <c r="H26" s="16" t="s">
        <v>31</v>
      </c>
      <c r="I26" s="16"/>
      <c r="J26" s="16" t="s">
        <v>68</v>
      </c>
      <c r="K26" s="16">
        <v>1</v>
      </c>
      <c r="L26" s="16">
        <v>2</v>
      </c>
      <c r="M26" s="16">
        <v>3</v>
      </c>
      <c r="N26" s="23">
        <v>4</v>
      </c>
      <c r="O26" s="23"/>
      <c r="P26" s="23"/>
    </row>
    <row r="27" spans="1:19" ht="25.5" x14ac:dyDescent="0.25">
      <c r="A27" s="27"/>
      <c r="B27" s="27"/>
      <c r="C27" s="26"/>
      <c r="D27" s="21"/>
      <c r="E27" s="21"/>
      <c r="F27" s="14">
        <v>23</v>
      </c>
      <c r="G27" s="15" t="s">
        <v>69</v>
      </c>
      <c r="H27" s="16" t="s">
        <v>31</v>
      </c>
      <c r="I27" s="16"/>
      <c r="J27" s="16"/>
      <c r="K27" s="16"/>
      <c r="L27" s="16"/>
      <c r="M27" s="16"/>
      <c r="N27" s="23"/>
      <c r="O27" s="23"/>
      <c r="P27" s="23"/>
    </row>
    <row r="28" spans="1:19" ht="38.25" x14ac:dyDescent="0.25">
      <c r="A28" s="27"/>
      <c r="B28" s="27"/>
      <c r="C28" s="26"/>
      <c r="D28" s="22"/>
      <c r="E28" s="22"/>
      <c r="F28" s="14">
        <v>24</v>
      </c>
      <c r="G28" s="15" t="s">
        <v>70</v>
      </c>
      <c r="H28" s="16" t="s">
        <v>31</v>
      </c>
      <c r="I28" s="16"/>
      <c r="J28" s="16"/>
      <c r="K28" s="16"/>
      <c r="L28" s="16"/>
      <c r="M28" s="16"/>
      <c r="N28" s="23"/>
      <c r="O28" s="23"/>
      <c r="P28" s="23"/>
    </row>
    <row r="29" spans="1:19" ht="38.25" x14ac:dyDescent="0.25">
      <c r="A29" s="27"/>
      <c r="B29" s="27"/>
      <c r="C29" s="26"/>
      <c r="D29" s="20" t="s">
        <v>71</v>
      </c>
      <c r="E29" s="20" t="s">
        <v>72</v>
      </c>
      <c r="F29" s="14">
        <v>25</v>
      </c>
      <c r="G29" s="15" t="s">
        <v>73</v>
      </c>
      <c r="H29" s="16" t="s">
        <v>31</v>
      </c>
      <c r="I29" s="16"/>
      <c r="J29" s="16"/>
      <c r="K29" s="16"/>
      <c r="L29" s="16"/>
      <c r="M29" s="16"/>
      <c r="N29" s="23"/>
      <c r="O29" s="23"/>
      <c r="P29" s="23"/>
    </row>
    <row r="30" spans="1:19" ht="25.5" x14ac:dyDescent="0.25">
      <c r="A30" s="27"/>
      <c r="B30" s="27"/>
      <c r="C30" s="26"/>
      <c r="D30" s="22"/>
      <c r="E30" s="22"/>
      <c r="F30" s="14">
        <v>26</v>
      </c>
      <c r="G30" s="15" t="s">
        <v>74</v>
      </c>
      <c r="H30" s="16" t="s">
        <v>31</v>
      </c>
      <c r="I30" s="16"/>
      <c r="J30" s="16" t="s">
        <v>68</v>
      </c>
      <c r="K30" s="16"/>
      <c r="L30" s="16"/>
      <c r="M30" s="16"/>
      <c r="N30" s="23"/>
      <c r="O30" s="16"/>
      <c r="P30" s="23"/>
    </row>
    <row r="31" spans="1:19" x14ac:dyDescent="0.25">
      <c r="A31" s="27"/>
      <c r="B31" s="27"/>
      <c r="C31" s="26"/>
      <c r="D31" s="13" t="s">
        <v>75</v>
      </c>
      <c r="E31" s="13" t="s">
        <v>76</v>
      </c>
      <c r="F31" s="14">
        <v>27</v>
      </c>
      <c r="G31" s="15" t="s">
        <v>77</v>
      </c>
      <c r="H31" s="28" t="s">
        <v>26</v>
      </c>
      <c r="I31" s="28"/>
      <c r="J31" s="29">
        <v>1000</v>
      </c>
      <c r="K31" s="28">
        <v>1100</v>
      </c>
      <c r="L31" s="28">
        <v>1200</v>
      </c>
      <c r="M31" s="28">
        <v>1300</v>
      </c>
      <c r="N31" s="28">
        <v>1400</v>
      </c>
      <c r="O31" s="28"/>
      <c r="P31" s="28"/>
    </row>
    <row r="32" spans="1:19" ht="25.5" x14ac:dyDescent="0.25">
      <c r="A32" s="27"/>
      <c r="B32" s="27"/>
      <c r="C32" s="26"/>
      <c r="D32" s="13"/>
      <c r="E32" s="13"/>
      <c r="F32" s="14">
        <v>28</v>
      </c>
      <c r="G32" s="15" t="s">
        <v>78</v>
      </c>
      <c r="H32" s="28" t="s">
        <v>26</v>
      </c>
      <c r="I32" s="28"/>
      <c r="J32" s="29">
        <v>1000</v>
      </c>
      <c r="K32" s="28">
        <v>1100</v>
      </c>
      <c r="L32" s="28">
        <v>1200</v>
      </c>
      <c r="M32" s="28">
        <v>1300</v>
      </c>
      <c r="N32" s="28">
        <v>1400</v>
      </c>
      <c r="O32" s="28"/>
      <c r="P32" s="28"/>
    </row>
    <row r="33" spans="1:17" ht="38.25" x14ac:dyDescent="0.25">
      <c r="A33" s="27"/>
      <c r="B33" s="30"/>
      <c r="C33" s="26"/>
      <c r="D33" s="13"/>
      <c r="E33" s="13"/>
      <c r="F33" s="14">
        <v>29</v>
      </c>
      <c r="G33" s="15" t="s">
        <v>79</v>
      </c>
      <c r="H33" s="28" t="s">
        <v>26</v>
      </c>
      <c r="I33" s="28"/>
      <c r="J33" s="29">
        <v>950</v>
      </c>
      <c r="K33" s="28">
        <v>1000</v>
      </c>
      <c r="L33" s="28">
        <v>1050</v>
      </c>
      <c r="M33" s="28">
        <v>1100</v>
      </c>
      <c r="N33" s="28">
        <v>1150</v>
      </c>
      <c r="O33" s="31"/>
      <c r="P33" s="28"/>
    </row>
    <row r="34" spans="1:17" ht="25.5" x14ac:dyDescent="0.25">
      <c r="A34" s="27"/>
      <c r="B34" s="27"/>
      <c r="C34" s="26" t="s">
        <v>80</v>
      </c>
      <c r="D34" s="32" t="s">
        <v>81</v>
      </c>
      <c r="E34" s="33" t="s">
        <v>82</v>
      </c>
      <c r="F34" s="34">
        <v>30</v>
      </c>
      <c r="G34" s="33" t="s">
        <v>83</v>
      </c>
      <c r="H34" s="31" t="s">
        <v>31</v>
      </c>
      <c r="I34" s="31"/>
      <c r="J34" s="31">
        <v>38</v>
      </c>
      <c r="K34" s="31">
        <v>45</v>
      </c>
      <c r="L34" s="31">
        <v>50</v>
      </c>
      <c r="M34" s="31">
        <v>60</v>
      </c>
      <c r="N34" s="31">
        <v>70</v>
      </c>
      <c r="O34" s="28"/>
      <c r="P34" s="31"/>
    </row>
    <row r="35" spans="1:17" ht="25.5" x14ac:dyDescent="0.25">
      <c r="A35" s="27"/>
      <c r="B35" s="27"/>
      <c r="C35" s="26"/>
      <c r="D35" s="35" t="s">
        <v>84</v>
      </c>
      <c r="E35" s="35" t="str">
        <f>'[1]program (tabel 4.1)'!E27</f>
        <v>Seleksi dan Penilaian Proposal Penelitian</v>
      </c>
      <c r="F35" s="34">
        <v>31</v>
      </c>
      <c r="G35" s="33" t="s">
        <v>85</v>
      </c>
      <c r="H35" s="28" t="s">
        <v>26</v>
      </c>
      <c r="I35" s="28"/>
      <c r="J35" s="29">
        <v>100</v>
      </c>
      <c r="K35" s="28">
        <v>200</v>
      </c>
      <c r="L35" s="28">
        <v>250</v>
      </c>
      <c r="M35" s="28">
        <v>300</v>
      </c>
      <c r="N35" s="28">
        <v>350</v>
      </c>
      <c r="O35" s="28"/>
      <c r="P35" s="28"/>
    </row>
    <row r="36" spans="1:17" ht="25.5" x14ac:dyDescent="0.25">
      <c r="A36" s="27"/>
      <c r="B36" s="27"/>
      <c r="C36" s="26"/>
      <c r="D36" s="35"/>
      <c r="E36" s="35"/>
      <c r="F36" s="34">
        <v>32</v>
      </c>
      <c r="G36" s="33" t="s">
        <v>86</v>
      </c>
      <c r="H36" s="28" t="s">
        <v>26</v>
      </c>
      <c r="I36" s="28"/>
      <c r="J36" s="29">
        <v>100</v>
      </c>
      <c r="K36" s="28">
        <v>200</v>
      </c>
      <c r="L36" s="28">
        <v>250</v>
      </c>
      <c r="M36" s="28">
        <v>300</v>
      </c>
      <c r="N36" s="28">
        <v>350</v>
      </c>
      <c r="O36" s="31"/>
      <c r="P36" s="28"/>
    </row>
    <row r="37" spans="1:17" x14ac:dyDescent="0.25">
      <c r="A37" s="27"/>
      <c r="B37" s="27"/>
      <c r="C37" s="26"/>
      <c r="D37" s="35" t="s">
        <v>87</v>
      </c>
      <c r="E37" s="36" t="s">
        <v>88</v>
      </c>
      <c r="F37" s="34">
        <v>33</v>
      </c>
      <c r="G37" s="37" t="s">
        <v>89</v>
      </c>
      <c r="H37" s="28" t="s">
        <v>26</v>
      </c>
      <c r="I37" s="31"/>
      <c r="J37" s="31">
        <v>336</v>
      </c>
      <c r="K37" s="31">
        <v>336</v>
      </c>
      <c r="L37" s="31">
        <v>349</v>
      </c>
      <c r="M37" s="31">
        <v>357</v>
      </c>
      <c r="N37" s="31">
        <v>364</v>
      </c>
      <c r="O37" s="31"/>
      <c r="P37" s="31"/>
    </row>
    <row r="38" spans="1:17" x14ac:dyDescent="0.25">
      <c r="A38" s="27"/>
      <c r="B38" s="27"/>
      <c r="C38" s="26"/>
      <c r="D38" s="35"/>
      <c r="E38" s="36"/>
      <c r="F38" s="34">
        <v>34</v>
      </c>
      <c r="G38" s="37" t="s">
        <v>90</v>
      </c>
      <c r="H38" s="28" t="s">
        <v>26</v>
      </c>
      <c r="I38" s="31"/>
      <c r="J38" s="31">
        <v>66</v>
      </c>
      <c r="K38" s="31">
        <v>66</v>
      </c>
      <c r="L38" s="31">
        <v>75</v>
      </c>
      <c r="M38" s="31">
        <v>83</v>
      </c>
      <c r="N38" s="31">
        <v>91</v>
      </c>
      <c r="O38" s="28"/>
      <c r="P38" s="31"/>
    </row>
    <row r="39" spans="1:17" ht="38.25" x14ac:dyDescent="0.25">
      <c r="A39" s="27"/>
      <c r="B39" s="27"/>
      <c r="C39" s="26"/>
      <c r="D39" s="32" t="s">
        <v>91</v>
      </c>
      <c r="E39" s="38" t="s">
        <v>92</v>
      </c>
      <c r="F39" s="34">
        <v>35</v>
      </c>
      <c r="G39" s="33" t="s">
        <v>93</v>
      </c>
      <c r="H39" s="28" t="s">
        <v>26</v>
      </c>
      <c r="I39" s="28"/>
      <c r="J39" s="29" t="s">
        <v>68</v>
      </c>
      <c r="K39" s="28">
        <v>30</v>
      </c>
      <c r="L39" s="28">
        <v>60</v>
      </c>
      <c r="M39" s="28">
        <v>80</v>
      </c>
      <c r="N39" s="28">
        <v>100</v>
      </c>
      <c r="O39" s="29"/>
      <c r="P39" s="28"/>
    </row>
    <row r="40" spans="1:17" ht="25.5" x14ac:dyDescent="0.25">
      <c r="A40" s="27"/>
      <c r="B40" s="27"/>
      <c r="C40" s="39" t="s">
        <v>94</v>
      </c>
      <c r="D40" s="40" t="s">
        <v>95</v>
      </c>
      <c r="E40" s="32" t="s">
        <v>96</v>
      </c>
      <c r="F40" s="34">
        <v>36</v>
      </c>
      <c r="G40" s="33" t="s">
        <v>96</v>
      </c>
      <c r="H40" s="28" t="s">
        <v>97</v>
      </c>
      <c r="I40" s="16"/>
      <c r="J40" s="29">
        <v>1586</v>
      </c>
      <c r="K40" s="29">
        <v>1643</v>
      </c>
      <c r="L40" s="29">
        <v>1670</v>
      </c>
      <c r="M40" s="29">
        <v>1680</v>
      </c>
      <c r="N40" s="29">
        <v>1700</v>
      </c>
      <c r="O40" s="29"/>
      <c r="P40" s="29"/>
    </row>
    <row r="41" spans="1:17" x14ac:dyDescent="0.25">
      <c r="A41" s="27"/>
      <c r="B41" s="27"/>
      <c r="C41" s="41"/>
      <c r="D41" s="42"/>
      <c r="E41" s="32" t="s">
        <v>98</v>
      </c>
      <c r="F41" s="34">
        <v>37</v>
      </c>
      <c r="G41" s="32" t="s">
        <v>98</v>
      </c>
      <c r="H41" s="28" t="s">
        <v>97</v>
      </c>
      <c r="I41" s="16"/>
      <c r="J41" s="29">
        <v>774</v>
      </c>
      <c r="K41" s="29">
        <v>848</v>
      </c>
      <c r="L41" s="29">
        <v>893</v>
      </c>
      <c r="M41" s="29">
        <v>1044</v>
      </c>
      <c r="N41" s="29">
        <v>1081</v>
      </c>
      <c r="O41" s="29"/>
      <c r="P41" s="29"/>
    </row>
    <row r="42" spans="1:17" x14ac:dyDescent="0.25">
      <c r="A42" s="27"/>
      <c r="B42" s="27"/>
      <c r="C42" s="41"/>
      <c r="D42" s="42"/>
      <c r="E42" s="35" t="s">
        <v>99</v>
      </c>
      <c r="F42" s="34">
        <v>38</v>
      </c>
      <c r="G42" s="33" t="s">
        <v>100</v>
      </c>
      <c r="H42" s="28" t="s">
        <v>101</v>
      </c>
      <c r="I42" s="16"/>
      <c r="J42" s="29">
        <v>30</v>
      </c>
      <c r="K42" s="29">
        <v>34</v>
      </c>
      <c r="L42" s="29">
        <v>42</v>
      </c>
      <c r="M42" s="29">
        <v>43</v>
      </c>
      <c r="N42" s="29">
        <v>46</v>
      </c>
      <c r="O42" s="29"/>
      <c r="P42" s="29"/>
    </row>
    <row r="43" spans="1:17" x14ac:dyDescent="0.25">
      <c r="A43" s="27"/>
      <c r="B43" s="27"/>
      <c r="C43" s="41"/>
      <c r="D43" s="42"/>
      <c r="E43" s="35"/>
      <c r="F43" s="34">
        <v>39</v>
      </c>
      <c r="G43" s="33" t="s">
        <v>102</v>
      </c>
      <c r="H43" s="28" t="s">
        <v>97</v>
      </c>
      <c r="I43" s="16"/>
      <c r="J43" s="29">
        <v>332</v>
      </c>
      <c r="K43" s="29">
        <v>405</v>
      </c>
      <c r="L43" s="29">
        <v>490</v>
      </c>
      <c r="M43" s="29">
        <v>570</v>
      </c>
      <c r="N43" s="29">
        <v>680</v>
      </c>
      <c r="O43" s="29"/>
      <c r="P43" s="29"/>
    </row>
    <row r="44" spans="1:17" x14ac:dyDescent="0.25">
      <c r="A44" s="27"/>
      <c r="B44" s="27"/>
      <c r="C44" s="41"/>
      <c r="D44" s="42"/>
      <c r="E44" s="35" t="s">
        <v>103</v>
      </c>
      <c r="F44" s="34">
        <v>40</v>
      </c>
      <c r="G44" s="33" t="s">
        <v>104</v>
      </c>
      <c r="H44" s="28" t="s">
        <v>105</v>
      </c>
      <c r="I44" s="16"/>
      <c r="J44" s="29">
        <v>373</v>
      </c>
      <c r="K44" s="29">
        <v>382</v>
      </c>
      <c r="L44" s="29">
        <v>395</v>
      </c>
      <c r="M44" s="29">
        <v>406</v>
      </c>
      <c r="N44" s="29">
        <v>433</v>
      </c>
      <c r="O44" s="29"/>
      <c r="P44" s="29"/>
    </row>
    <row r="45" spans="1:17" x14ac:dyDescent="0.25">
      <c r="A45" s="27"/>
      <c r="B45" s="27"/>
      <c r="C45" s="41"/>
      <c r="D45" s="42"/>
      <c r="E45" s="35"/>
      <c r="F45" s="43">
        <v>41</v>
      </c>
      <c r="G45" s="33" t="s">
        <v>106</v>
      </c>
      <c r="H45" s="28" t="s">
        <v>105</v>
      </c>
      <c r="I45" s="16"/>
      <c r="J45" s="29">
        <v>68</v>
      </c>
      <c r="K45" s="29">
        <v>68</v>
      </c>
      <c r="L45" s="29">
        <v>70</v>
      </c>
      <c r="M45" s="29">
        <v>70</v>
      </c>
      <c r="N45" s="29">
        <v>72</v>
      </c>
      <c r="O45" s="29"/>
      <c r="P45" s="29"/>
    </row>
    <row r="46" spans="1:17" x14ac:dyDescent="0.25">
      <c r="A46" s="27"/>
      <c r="B46" s="27"/>
      <c r="C46" s="41"/>
      <c r="D46" s="42"/>
      <c r="E46" s="32" t="s">
        <v>107</v>
      </c>
      <c r="F46" s="34">
        <v>42</v>
      </c>
      <c r="G46" s="15" t="s">
        <v>108</v>
      </c>
      <c r="H46" s="16" t="s">
        <v>109</v>
      </c>
      <c r="I46" s="16"/>
      <c r="J46" s="16">
        <v>180</v>
      </c>
      <c r="K46" s="16">
        <v>185</v>
      </c>
      <c r="L46" s="16">
        <v>187</v>
      </c>
      <c r="M46" s="16">
        <v>190</v>
      </c>
      <c r="N46" s="16">
        <v>192</v>
      </c>
      <c r="O46" s="44"/>
      <c r="P46" s="16"/>
      <c r="Q46" s="17"/>
    </row>
    <row r="47" spans="1:17" x14ac:dyDescent="0.25">
      <c r="A47" s="27"/>
      <c r="B47" s="27"/>
      <c r="C47" s="41"/>
      <c r="D47" s="42"/>
      <c r="E47" s="32" t="s">
        <v>110</v>
      </c>
      <c r="F47" s="34">
        <v>43</v>
      </c>
      <c r="G47" s="15" t="s">
        <v>111</v>
      </c>
      <c r="H47" s="16" t="s">
        <v>110</v>
      </c>
      <c r="I47" s="44"/>
      <c r="J47" s="44"/>
      <c r="K47" s="44"/>
      <c r="L47" s="44"/>
      <c r="M47" s="44"/>
      <c r="N47" s="44"/>
      <c r="O47" s="44"/>
      <c r="P47" s="44"/>
      <c r="Q47" s="17"/>
    </row>
    <row r="48" spans="1:17" x14ac:dyDescent="0.25">
      <c r="A48" s="27"/>
      <c r="B48" s="27"/>
      <c r="C48" s="41"/>
      <c r="D48" s="42"/>
      <c r="E48" s="32" t="s">
        <v>112</v>
      </c>
      <c r="F48" s="34">
        <v>44</v>
      </c>
      <c r="G48" s="15" t="s">
        <v>112</v>
      </c>
      <c r="H48" s="16" t="s">
        <v>97</v>
      </c>
      <c r="I48" s="16"/>
      <c r="J48" s="16"/>
      <c r="K48" s="16"/>
      <c r="L48" s="16"/>
      <c r="M48" s="44"/>
      <c r="N48" s="44"/>
      <c r="O48" s="16"/>
      <c r="P48" s="44"/>
      <c r="Q48" s="17"/>
    </row>
    <row r="49" spans="1:17" ht="25.5" x14ac:dyDescent="0.25">
      <c r="A49" s="27"/>
      <c r="B49" s="27"/>
      <c r="C49" s="41"/>
      <c r="D49" s="45"/>
      <c r="E49" s="46" t="s">
        <v>113</v>
      </c>
      <c r="F49" s="34">
        <v>45</v>
      </c>
      <c r="G49" s="46" t="s">
        <v>113</v>
      </c>
      <c r="H49" s="16" t="s">
        <v>114</v>
      </c>
      <c r="I49" s="16"/>
      <c r="J49" s="16">
        <v>332</v>
      </c>
      <c r="K49" s="16">
        <v>405</v>
      </c>
      <c r="L49" s="16">
        <v>490</v>
      </c>
      <c r="M49" s="16">
        <v>570</v>
      </c>
      <c r="N49" s="16">
        <v>680</v>
      </c>
      <c r="O49" s="16"/>
      <c r="P49" s="16"/>
      <c r="Q49" s="17"/>
    </row>
    <row r="50" spans="1:17" ht="25.5" x14ac:dyDescent="0.25">
      <c r="A50" s="27"/>
      <c r="B50" s="27"/>
      <c r="C50" s="41"/>
      <c r="D50" s="40" t="s">
        <v>115</v>
      </c>
      <c r="E50" s="32" t="s">
        <v>116</v>
      </c>
      <c r="F50" s="14">
        <v>46</v>
      </c>
      <c r="G50" s="15" t="s">
        <v>116</v>
      </c>
      <c r="H50" s="16" t="s">
        <v>97</v>
      </c>
      <c r="I50" s="16"/>
      <c r="J50" s="16">
        <v>946</v>
      </c>
      <c r="K50" s="16">
        <v>996</v>
      </c>
      <c r="L50" s="16">
        <v>1024</v>
      </c>
      <c r="M50" s="16">
        <v>1055</v>
      </c>
      <c r="N50" s="16">
        <v>1104</v>
      </c>
      <c r="O50" s="16"/>
      <c r="P50" s="16"/>
      <c r="Q50" s="17"/>
    </row>
    <row r="51" spans="1:17" ht="25.5" x14ac:dyDescent="0.25">
      <c r="A51" s="27"/>
      <c r="B51" s="27"/>
      <c r="C51" s="41"/>
      <c r="D51" s="42"/>
      <c r="E51" s="35" t="s">
        <v>117</v>
      </c>
      <c r="F51" s="34">
        <v>47</v>
      </c>
      <c r="G51" s="33" t="s">
        <v>117</v>
      </c>
      <c r="H51" s="28" t="s">
        <v>97</v>
      </c>
      <c r="I51" s="16"/>
      <c r="J51" s="29">
        <v>642</v>
      </c>
      <c r="K51" s="29">
        <v>655</v>
      </c>
      <c r="L51" s="29">
        <v>675</v>
      </c>
      <c r="M51" s="29">
        <v>685</v>
      </c>
      <c r="N51" s="29">
        <v>700</v>
      </c>
      <c r="O51" s="29"/>
      <c r="P51" s="29"/>
    </row>
    <row r="52" spans="1:17" ht="25.5" x14ac:dyDescent="0.25">
      <c r="A52" s="27"/>
      <c r="B52" s="27"/>
      <c r="C52" s="41"/>
      <c r="D52" s="42"/>
      <c r="E52" s="35"/>
      <c r="F52" s="34">
        <v>48</v>
      </c>
      <c r="G52" s="33" t="s">
        <v>118</v>
      </c>
      <c r="H52" s="28" t="s">
        <v>97</v>
      </c>
      <c r="I52" s="16"/>
      <c r="J52" s="29">
        <v>24</v>
      </c>
      <c r="K52" s="29">
        <v>28</v>
      </c>
      <c r="L52" s="29">
        <v>30</v>
      </c>
      <c r="M52" s="29">
        <v>32</v>
      </c>
      <c r="N52" s="29">
        <v>35</v>
      </c>
      <c r="O52" s="29"/>
      <c r="P52" s="29"/>
    </row>
    <row r="53" spans="1:17" ht="25.5" x14ac:dyDescent="0.25">
      <c r="A53" s="27"/>
      <c r="B53" s="27"/>
      <c r="C53" s="41"/>
      <c r="D53" s="42"/>
      <c r="E53" s="32" t="s">
        <v>119</v>
      </c>
      <c r="F53" s="34">
        <v>49</v>
      </c>
      <c r="G53" s="33" t="s">
        <v>119</v>
      </c>
      <c r="H53" s="28" t="s">
        <v>97</v>
      </c>
      <c r="I53" s="16"/>
      <c r="J53" s="29">
        <v>75</v>
      </c>
      <c r="K53" s="29">
        <v>100</v>
      </c>
      <c r="L53" s="29">
        <v>125</v>
      </c>
      <c r="M53" s="29">
        <v>135</v>
      </c>
      <c r="N53" s="29">
        <v>150</v>
      </c>
      <c r="O53" s="29"/>
      <c r="P53" s="29"/>
    </row>
    <row r="54" spans="1:17" ht="25.5" x14ac:dyDescent="0.25">
      <c r="A54" s="27"/>
      <c r="B54" s="27"/>
      <c r="C54" s="41"/>
      <c r="D54" s="42"/>
      <c r="E54" s="35" t="s">
        <v>120</v>
      </c>
      <c r="F54" s="34">
        <v>50</v>
      </c>
      <c r="G54" s="33" t="s">
        <v>121</v>
      </c>
      <c r="H54" s="28" t="s">
        <v>101</v>
      </c>
      <c r="I54" s="16"/>
      <c r="J54" s="29">
        <v>5</v>
      </c>
      <c r="K54" s="29">
        <v>6</v>
      </c>
      <c r="L54" s="29">
        <v>9</v>
      </c>
      <c r="M54" s="29">
        <v>11</v>
      </c>
      <c r="N54" s="29">
        <v>11</v>
      </c>
      <c r="O54" s="29"/>
      <c r="P54" s="29"/>
    </row>
    <row r="55" spans="1:17" ht="25.5" x14ac:dyDescent="0.25">
      <c r="A55" s="27"/>
      <c r="B55" s="27"/>
      <c r="C55" s="41"/>
      <c r="D55" s="42"/>
      <c r="E55" s="35"/>
      <c r="F55" s="34">
        <v>51</v>
      </c>
      <c r="G55" s="33" t="s">
        <v>122</v>
      </c>
      <c r="H55" s="28" t="s">
        <v>97</v>
      </c>
      <c r="I55" s="16"/>
      <c r="J55" s="29">
        <v>135</v>
      </c>
      <c r="K55" s="29">
        <v>143</v>
      </c>
      <c r="L55" s="29">
        <v>165</v>
      </c>
      <c r="M55" s="29">
        <v>185</v>
      </c>
      <c r="N55" s="29">
        <v>210</v>
      </c>
      <c r="O55" s="29"/>
      <c r="P55" s="29"/>
    </row>
    <row r="56" spans="1:17" ht="38.25" x14ac:dyDescent="0.25">
      <c r="A56" s="27"/>
      <c r="B56" s="27"/>
      <c r="C56" s="41"/>
      <c r="D56" s="42"/>
      <c r="E56" s="32" t="s">
        <v>123</v>
      </c>
      <c r="F56" s="34">
        <v>52</v>
      </c>
      <c r="G56" s="33" t="s">
        <v>123</v>
      </c>
      <c r="H56" s="28" t="s">
        <v>101</v>
      </c>
      <c r="I56" s="28"/>
      <c r="J56" s="29">
        <v>8</v>
      </c>
      <c r="K56" s="29">
        <v>10</v>
      </c>
      <c r="L56" s="29">
        <v>12</v>
      </c>
      <c r="M56" s="29">
        <v>12</v>
      </c>
      <c r="N56" s="29">
        <v>12</v>
      </c>
      <c r="O56" s="29"/>
      <c r="P56" s="29"/>
    </row>
    <row r="57" spans="1:17" ht="25.5" x14ac:dyDescent="0.25">
      <c r="A57" s="30"/>
      <c r="B57" s="30"/>
      <c r="C57" s="47"/>
      <c r="D57" s="45"/>
      <c r="E57" s="32" t="s">
        <v>124</v>
      </c>
      <c r="F57" s="34">
        <v>53</v>
      </c>
      <c r="G57" s="32" t="s">
        <v>124</v>
      </c>
      <c r="H57" s="28" t="s">
        <v>97</v>
      </c>
      <c r="I57" s="28"/>
      <c r="J57" s="29">
        <v>317</v>
      </c>
      <c r="K57" s="29">
        <v>330</v>
      </c>
      <c r="L57" s="29">
        <v>340</v>
      </c>
      <c r="M57" s="29">
        <v>350</v>
      </c>
      <c r="N57" s="29">
        <v>365</v>
      </c>
      <c r="O57" s="28"/>
      <c r="P57" s="29"/>
    </row>
    <row r="58" spans="1:17" x14ac:dyDescent="0.25">
      <c r="A58" s="3" t="s">
        <v>125</v>
      </c>
      <c r="B58" s="3" t="s">
        <v>126</v>
      </c>
      <c r="C58" s="26" t="s">
        <v>127</v>
      </c>
      <c r="D58" s="48" t="s">
        <v>128</v>
      </c>
      <c r="E58" s="35" t="s">
        <v>129</v>
      </c>
      <c r="F58" s="34">
        <v>54</v>
      </c>
      <c r="G58" s="33" t="s">
        <v>130</v>
      </c>
      <c r="H58" s="28" t="s">
        <v>131</v>
      </c>
      <c r="I58" s="28"/>
      <c r="J58" s="29">
        <v>62</v>
      </c>
      <c r="K58" s="28">
        <v>64</v>
      </c>
      <c r="L58" s="28">
        <v>65</v>
      </c>
      <c r="M58" s="28">
        <v>66</v>
      </c>
      <c r="N58" s="28">
        <v>67</v>
      </c>
      <c r="O58" s="28"/>
      <c r="P58" s="28"/>
    </row>
    <row r="59" spans="1:17" x14ac:dyDescent="0.25">
      <c r="A59" s="3"/>
      <c r="B59" s="3"/>
      <c r="C59" s="26"/>
      <c r="D59" s="48"/>
      <c r="E59" s="35"/>
      <c r="F59" s="49">
        <v>55</v>
      </c>
      <c r="G59" s="33" t="s">
        <v>132</v>
      </c>
      <c r="H59" s="28" t="s">
        <v>131</v>
      </c>
      <c r="I59" s="28"/>
      <c r="J59" s="29">
        <v>18</v>
      </c>
      <c r="K59" s="28">
        <v>25</v>
      </c>
      <c r="L59" s="28">
        <v>35</v>
      </c>
      <c r="M59" s="28">
        <v>45</v>
      </c>
      <c r="N59" s="28">
        <v>65</v>
      </c>
      <c r="O59" s="29"/>
      <c r="P59" s="28"/>
    </row>
    <row r="60" spans="1:17" ht="25.5" x14ac:dyDescent="0.25">
      <c r="A60" s="3"/>
      <c r="B60" s="3"/>
      <c r="C60" s="26"/>
      <c r="D60" s="48" t="s">
        <v>133</v>
      </c>
      <c r="E60" s="35" t="s">
        <v>134</v>
      </c>
      <c r="F60" s="49">
        <v>56</v>
      </c>
      <c r="G60" s="33" t="s">
        <v>135</v>
      </c>
      <c r="H60" s="28" t="s">
        <v>45</v>
      </c>
      <c r="I60" s="29"/>
      <c r="J60" s="29" t="s">
        <v>68</v>
      </c>
      <c r="K60" s="29">
        <v>5</v>
      </c>
      <c r="L60" s="29">
        <v>15</v>
      </c>
      <c r="M60" s="29">
        <v>30</v>
      </c>
      <c r="N60" s="29">
        <v>45</v>
      </c>
      <c r="O60" s="29"/>
      <c r="P60" s="29"/>
    </row>
    <row r="61" spans="1:17" x14ac:dyDescent="0.25">
      <c r="A61" s="3"/>
      <c r="B61" s="3"/>
      <c r="C61" s="26"/>
      <c r="D61" s="48"/>
      <c r="E61" s="35"/>
      <c r="F61" s="49">
        <v>57</v>
      </c>
      <c r="G61" s="33" t="s">
        <v>136</v>
      </c>
      <c r="H61" s="28" t="s">
        <v>45</v>
      </c>
      <c r="I61" s="29"/>
      <c r="J61" s="29">
        <v>12</v>
      </c>
      <c r="K61" s="29">
        <v>30</v>
      </c>
      <c r="L61" s="29">
        <v>40</v>
      </c>
      <c r="M61" s="29">
        <v>50</v>
      </c>
      <c r="N61" s="29">
        <v>60</v>
      </c>
      <c r="O61" s="28"/>
      <c r="P61" s="29"/>
    </row>
    <row r="62" spans="1:17" ht="25.5" x14ac:dyDescent="0.25">
      <c r="A62" s="3"/>
      <c r="B62" s="3"/>
      <c r="C62" s="26" t="s">
        <v>137</v>
      </c>
      <c r="D62" s="48" t="s">
        <v>138</v>
      </c>
      <c r="E62" s="35" t="s">
        <v>139</v>
      </c>
      <c r="F62" s="49">
        <v>58</v>
      </c>
      <c r="G62" s="33" t="s">
        <v>140</v>
      </c>
      <c r="H62" s="28" t="s">
        <v>45</v>
      </c>
      <c r="I62" s="28"/>
      <c r="J62" s="29">
        <v>7.165</v>
      </c>
      <c r="K62" s="28">
        <v>7.3230000000000004</v>
      </c>
      <c r="L62" s="50">
        <v>7.54</v>
      </c>
      <c r="M62" s="28">
        <v>7.7549999999999999</v>
      </c>
      <c r="N62" s="28">
        <v>7.891</v>
      </c>
      <c r="O62" s="28"/>
      <c r="P62" s="28"/>
    </row>
    <row r="63" spans="1:17" ht="25.5" x14ac:dyDescent="0.25">
      <c r="A63" s="3"/>
      <c r="B63" s="3"/>
      <c r="C63" s="26"/>
      <c r="D63" s="48"/>
      <c r="E63" s="35"/>
      <c r="F63" s="49">
        <v>59</v>
      </c>
      <c r="G63" s="33" t="s">
        <v>141</v>
      </c>
      <c r="H63" s="28" t="s">
        <v>45</v>
      </c>
      <c r="I63" s="28"/>
      <c r="J63" s="29">
        <v>5.9660000000000002</v>
      </c>
      <c r="K63" s="28">
        <v>6.6020000000000003</v>
      </c>
      <c r="L63" s="28">
        <v>6.7859999999999996</v>
      </c>
      <c r="M63" s="28">
        <v>6.8550000000000004</v>
      </c>
      <c r="N63" s="28">
        <v>6.9180000000000001</v>
      </c>
      <c r="O63" s="28"/>
      <c r="P63" s="28"/>
    </row>
    <row r="64" spans="1:17" x14ac:dyDescent="0.25">
      <c r="A64" s="3"/>
      <c r="B64" s="3"/>
      <c r="C64" s="26"/>
      <c r="D64" s="48"/>
      <c r="E64" s="35"/>
      <c r="F64" s="49">
        <v>60</v>
      </c>
      <c r="G64" s="33" t="s">
        <v>142</v>
      </c>
      <c r="H64" s="28" t="s">
        <v>45</v>
      </c>
      <c r="I64" s="28"/>
      <c r="J64" s="29">
        <v>600</v>
      </c>
      <c r="K64" s="28">
        <f>J64*110%</f>
        <v>660</v>
      </c>
      <c r="L64" s="28">
        <f>K64*110%</f>
        <v>726.00000000000011</v>
      </c>
      <c r="M64" s="28">
        <v>798</v>
      </c>
      <c r="N64" s="28">
        <v>878</v>
      </c>
      <c r="O64" s="29"/>
      <c r="P64" s="28"/>
    </row>
    <row r="65" spans="1:17" ht="25.5" x14ac:dyDescent="0.25">
      <c r="A65" s="3"/>
      <c r="B65" s="3"/>
      <c r="C65" s="26"/>
      <c r="D65" s="35" t="s">
        <v>143</v>
      </c>
      <c r="E65" s="35" t="s">
        <v>144</v>
      </c>
      <c r="F65" s="49">
        <v>61</v>
      </c>
      <c r="G65" s="33" t="s">
        <v>145</v>
      </c>
      <c r="H65" s="29" t="s">
        <v>146</v>
      </c>
      <c r="I65" s="29"/>
      <c r="J65" s="29">
        <v>36</v>
      </c>
      <c r="K65" s="29">
        <v>36</v>
      </c>
      <c r="L65" s="29">
        <v>36</v>
      </c>
      <c r="M65" s="29">
        <v>36</v>
      </c>
      <c r="N65" s="29">
        <v>36</v>
      </c>
      <c r="O65" s="29"/>
      <c r="P65" s="29"/>
    </row>
    <row r="66" spans="1:17" x14ac:dyDescent="0.25">
      <c r="A66" s="3"/>
      <c r="B66" s="3"/>
      <c r="C66" s="26"/>
      <c r="D66" s="35"/>
      <c r="E66" s="35"/>
      <c r="F66" s="49">
        <v>62</v>
      </c>
      <c r="G66" s="33" t="s">
        <v>147</v>
      </c>
      <c r="H66" s="29" t="s">
        <v>146</v>
      </c>
      <c r="I66" s="29"/>
      <c r="J66" s="29">
        <v>36</v>
      </c>
      <c r="K66" s="29">
        <v>36</v>
      </c>
      <c r="L66" s="29">
        <v>36</v>
      </c>
      <c r="M66" s="29">
        <v>36</v>
      </c>
      <c r="N66" s="29">
        <v>36</v>
      </c>
      <c r="O66" s="51"/>
      <c r="P66" s="29"/>
    </row>
    <row r="67" spans="1:17" ht="25.5" x14ac:dyDescent="0.25">
      <c r="A67" s="3"/>
      <c r="B67" s="3"/>
      <c r="C67" s="26"/>
      <c r="D67" s="35"/>
      <c r="E67" s="35"/>
      <c r="F67" s="49">
        <v>63</v>
      </c>
      <c r="G67" s="33" t="s">
        <v>148</v>
      </c>
      <c r="H67" s="28" t="s">
        <v>45</v>
      </c>
      <c r="I67" s="51"/>
      <c r="J67" s="51">
        <v>5700</v>
      </c>
      <c r="K67" s="51">
        <v>5800</v>
      </c>
      <c r="L67" s="51">
        <v>6000</v>
      </c>
      <c r="M67" s="51">
        <v>6200</v>
      </c>
      <c r="N67" s="51">
        <v>6500</v>
      </c>
      <c r="O67" s="52"/>
      <c r="P67" s="51"/>
    </row>
    <row r="68" spans="1:17" x14ac:dyDescent="0.25">
      <c r="A68" s="3"/>
      <c r="B68" s="3"/>
      <c r="C68" s="26"/>
      <c r="D68" s="35"/>
      <c r="E68" s="35"/>
      <c r="F68" s="49">
        <v>64</v>
      </c>
      <c r="G68" s="33" t="s">
        <v>149</v>
      </c>
      <c r="H68" s="28" t="s">
        <v>45</v>
      </c>
      <c r="I68" s="29"/>
      <c r="J68" s="29">
        <f>3252+943</f>
        <v>4195</v>
      </c>
      <c r="K68" s="52">
        <v>6000</v>
      </c>
      <c r="L68" s="52">
        <v>6100</v>
      </c>
      <c r="M68" s="52">
        <v>6200</v>
      </c>
      <c r="N68" s="52">
        <v>6300</v>
      </c>
      <c r="O68" s="29"/>
      <c r="P68" s="52"/>
    </row>
    <row r="69" spans="1:17" ht="25.5" x14ac:dyDescent="0.25">
      <c r="A69" s="3"/>
      <c r="B69" s="3"/>
      <c r="C69" s="26"/>
      <c r="D69" s="35"/>
      <c r="E69" s="35"/>
      <c r="F69" s="49">
        <v>65</v>
      </c>
      <c r="G69" s="33" t="s">
        <v>150</v>
      </c>
      <c r="H69" s="28" t="s">
        <v>45</v>
      </c>
      <c r="I69" s="53"/>
      <c r="J69" s="54">
        <v>912</v>
      </c>
      <c r="K69" s="29">
        <v>1200</v>
      </c>
      <c r="L69" s="29">
        <v>1400</v>
      </c>
      <c r="M69" s="29">
        <v>1600</v>
      </c>
      <c r="N69" s="29">
        <v>1800</v>
      </c>
      <c r="O69" s="29"/>
      <c r="P69" s="29"/>
    </row>
    <row r="70" spans="1:17" ht="25.5" x14ac:dyDescent="0.25">
      <c r="A70" s="3"/>
      <c r="B70" s="3"/>
      <c r="C70" s="26"/>
      <c r="D70" s="35"/>
      <c r="E70" s="35"/>
      <c r="F70" s="49">
        <v>66</v>
      </c>
      <c r="G70" s="33" t="s">
        <v>151</v>
      </c>
      <c r="H70" s="28" t="s">
        <v>45</v>
      </c>
      <c r="I70" s="55"/>
      <c r="J70" s="29">
        <v>5700</v>
      </c>
      <c r="K70" s="29">
        <v>5800</v>
      </c>
      <c r="L70" s="29">
        <v>6000</v>
      </c>
      <c r="M70" s="29">
        <v>6200</v>
      </c>
      <c r="N70" s="29">
        <v>6500</v>
      </c>
      <c r="O70" s="28"/>
      <c r="P70" s="29"/>
    </row>
    <row r="71" spans="1:17" ht="38.25" x14ac:dyDescent="0.25">
      <c r="A71" s="3"/>
      <c r="B71" s="3"/>
      <c r="C71" s="26"/>
      <c r="D71" s="35"/>
      <c r="E71" s="35"/>
      <c r="F71" s="49">
        <v>67</v>
      </c>
      <c r="G71" s="33" t="s">
        <v>152</v>
      </c>
      <c r="H71" s="28" t="s">
        <v>153</v>
      </c>
      <c r="I71" s="28"/>
      <c r="J71" s="29">
        <v>35</v>
      </c>
      <c r="K71" s="28">
        <v>45</v>
      </c>
      <c r="L71" s="28">
        <v>55</v>
      </c>
      <c r="M71" s="28">
        <v>65</v>
      </c>
      <c r="N71" s="28">
        <v>75</v>
      </c>
      <c r="O71" s="56"/>
      <c r="P71" s="28"/>
    </row>
    <row r="72" spans="1:17" x14ac:dyDescent="0.25">
      <c r="A72" s="3"/>
      <c r="B72" s="3"/>
      <c r="C72" s="26"/>
      <c r="D72" s="35"/>
      <c r="E72" s="35"/>
      <c r="F72" s="49">
        <v>68</v>
      </c>
      <c r="G72" s="33" t="s">
        <v>154</v>
      </c>
      <c r="H72" s="28" t="s">
        <v>155</v>
      </c>
      <c r="I72" s="50"/>
      <c r="J72" s="29">
        <v>12.151000000000002</v>
      </c>
      <c r="K72" s="56">
        <v>11500</v>
      </c>
      <c r="L72" s="56">
        <v>11500</v>
      </c>
      <c r="M72" s="56">
        <v>11500</v>
      </c>
      <c r="N72" s="56">
        <v>11500</v>
      </c>
      <c r="O72" s="29"/>
      <c r="P72" s="56"/>
    </row>
    <row r="73" spans="1:17" ht="25.5" x14ac:dyDescent="0.25">
      <c r="A73" s="3"/>
      <c r="B73" s="3"/>
      <c r="C73" s="26"/>
      <c r="D73" s="35"/>
      <c r="E73" s="35"/>
      <c r="F73" s="49">
        <v>69</v>
      </c>
      <c r="G73" s="33" t="s">
        <v>156</v>
      </c>
      <c r="H73" s="28" t="s">
        <v>101</v>
      </c>
      <c r="I73" s="29"/>
      <c r="J73" s="29">
        <v>122</v>
      </c>
      <c r="K73" s="29">
        <v>130</v>
      </c>
      <c r="L73" s="29">
        <v>140</v>
      </c>
      <c r="M73" s="29">
        <v>150</v>
      </c>
      <c r="N73" s="29">
        <v>155</v>
      </c>
      <c r="O73" s="57"/>
      <c r="P73" s="29"/>
    </row>
    <row r="74" spans="1:17" x14ac:dyDescent="0.25">
      <c r="A74" s="3"/>
      <c r="B74" s="3"/>
      <c r="C74" s="26"/>
      <c r="D74" s="35"/>
      <c r="E74" s="35"/>
      <c r="F74" s="49">
        <v>70</v>
      </c>
      <c r="G74" s="33" t="s">
        <v>157</v>
      </c>
      <c r="H74" s="28" t="s">
        <v>26</v>
      </c>
      <c r="I74" s="57"/>
      <c r="J74" s="57">
        <v>184</v>
      </c>
      <c r="K74" s="57">
        <v>200</v>
      </c>
      <c r="L74" s="57">
        <v>220</v>
      </c>
      <c r="M74" s="57">
        <v>220</v>
      </c>
      <c r="N74" s="57">
        <v>200</v>
      </c>
      <c r="O74" s="28"/>
      <c r="P74" s="57"/>
    </row>
    <row r="75" spans="1:17" ht="25.5" x14ac:dyDescent="0.25">
      <c r="A75" s="3"/>
      <c r="B75" s="3"/>
      <c r="C75" s="26"/>
      <c r="D75" s="35"/>
      <c r="E75" s="35"/>
      <c r="F75" s="49">
        <v>71</v>
      </c>
      <c r="G75" s="33" t="s">
        <v>158</v>
      </c>
      <c r="H75" s="28" t="s">
        <v>159</v>
      </c>
      <c r="I75" s="28"/>
      <c r="J75" s="29">
        <v>15</v>
      </c>
      <c r="K75" s="28">
        <v>25</v>
      </c>
      <c r="L75" s="28">
        <v>35</v>
      </c>
      <c r="M75" s="28">
        <v>45</v>
      </c>
      <c r="N75" s="28">
        <v>55</v>
      </c>
      <c r="O75" s="58"/>
      <c r="P75" s="28"/>
    </row>
    <row r="76" spans="1:17" x14ac:dyDescent="0.25">
      <c r="A76" s="3"/>
      <c r="B76" s="3"/>
      <c r="C76" s="26"/>
      <c r="D76" s="35"/>
      <c r="E76" s="35"/>
      <c r="F76" s="49">
        <v>72</v>
      </c>
      <c r="G76" s="33" t="s">
        <v>160</v>
      </c>
      <c r="H76" s="28" t="s">
        <v>26</v>
      </c>
      <c r="I76" s="59"/>
      <c r="J76" s="60">
        <v>750620</v>
      </c>
      <c r="K76" s="58">
        <v>750740</v>
      </c>
      <c r="L76" s="58">
        <v>750850</v>
      </c>
      <c r="M76" s="58">
        <v>750990</v>
      </c>
      <c r="N76" s="58">
        <v>751115</v>
      </c>
      <c r="O76" s="29"/>
      <c r="P76" s="58"/>
    </row>
    <row r="77" spans="1:17" x14ac:dyDescent="0.25">
      <c r="A77" s="3"/>
      <c r="B77" s="3"/>
      <c r="C77" s="26"/>
      <c r="D77" s="35"/>
      <c r="E77" s="35"/>
      <c r="F77" s="49">
        <v>73</v>
      </c>
      <c r="G77" s="33" t="s">
        <v>161</v>
      </c>
      <c r="H77" s="28" t="s">
        <v>26</v>
      </c>
      <c r="I77" s="29"/>
      <c r="J77" s="29">
        <v>3</v>
      </c>
      <c r="K77" s="29">
        <v>5</v>
      </c>
      <c r="L77" s="29">
        <v>10</v>
      </c>
      <c r="M77" s="29">
        <v>15</v>
      </c>
      <c r="N77" s="29">
        <v>20</v>
      </c>
      <c r="O77" s="28"/>
      <c r="P77" s="29"/>
    </row>
    <row r="78" spans="1:17" x14ac:dyDescent="0.25">
      <c r="A78" s="3"/>
      <c r="B78" s="3"/>
      <c r="C78" s="26"/>
      <c r="D78" s="35"/>
      <c r="E78" s="35"/>
      <c r="F78" s="49">
        <v>74</v>
      </c>
      <c r="G78" s="15" t="s">
        <v>162</v>
      </c>
      <c r="H78" s="16" t="s">
        <v>97</v>
      </c>
      <c r="I78" s="16"/>
      <c r="J78" s="16">
        <v>282</v>
      </c>
      <c r="K78" s="16">
        <f>J78+100</f>
        <v>382</v>
      </c>
      <c r="L78" s="16">
        <f t="shared" ref="L78:N78" si="0">K78+100</f>
        <v>482</v>
      </c>
      <c r="M78" s="16">
        <f t="shared" si="0"/>
        <v>582</v>
      </c>
      <c r="N78" s="16">
        <f t="shared" si="0"/>
        <v>682</v>
      </c>
      <c r="O78" s="16"/>
      <c r="P78" s="16"/>
      <c r="Q78" s="17"/>
    </row>
    <row r="79" spans="1:17" x14ac:dyDescent="0.25">
      <c r="A79" s="3"/>
      <c r="B79" s="3"/>
      <c r="C79" s="26"/>
      <c r="D79" s="35"/>
      <c r="E79" s="35"/>
      <c r="F79" s="49">
        <v>75</v>
      </c>
      <c r="G79" s="15" t="s">
        <v>163</v>
      </c>
      <c r="H79" s="16" t="s">
        <v>97</v>
      </c>
      <c r="I79" s="16"/>
      <c r="J79" s="16">
        <v>10</v>
      </c>
      <c r="K79" s="16"/>
      <c r="L79" s="16"/>
      <c r="M79" s="16"/>
      <c r="N79" s="16"/>
      <c r="O79" s="16"/>
      <c r="P79" s="16"/>
      <c r="Q79" s="17"/>
    </row>
    <row r="80" spans="1:17" x14ac:dyDescent="0.25">
      <c r="A80" s="3"/>
      <c r="B80" s="3"/>
      <c r="C80" s="26"/>
      <c r="D80" s="35"/>
      <c r="E80" s="35"/>
      <c r="F80" s="49">
        <v>76</v>
      </c>
      <c r="G80" s="15" t="s">
        <v>164</v>
      </c>
      <c r="H80" s="16" t="s">
        <v>97</v>
      </c>
      <c r="I80" s="16"/>
      <c r="J80" s="16">
        <v>1</v>
      </c>
      <c r="K80" s="16"/>
      <c r="L80" s="16"/>
      <c r="M80" s="16"/>
      <c r="N80" s="16"/>
      <c r="O80" s="16"/>
      <c r="P80" s="16"/>
      <c r="Q80" s="17"/>
    </row>
    <row r="81" spans="1:17" ht="25.5" x14ac:dyDescent="0.25">
      <c r="A81" s="3"/>
      <c r="B81" s="3"/>
      <c r="C81" s="26"/>
      <c r="D81" s="35"/>
      <c r="E81" s="35"/>
      <c r="F81" s="49">
        <v>77</v>
      </c>
      <c r="G81" s="15" t="s">
        <v>165</v>
      </c>
      <c r="H81" s="16" t="s">
        <v>97</v>
      </c>
      <c r="I81" s="16"/>
      <c r="J81" s="16">
        <v>151</v>
      </c>
      <c r="K81" s="16">
        <f>J81+50</f>
        <v>201</v>
      </c>
      <c r="L81" s="16">
        <f t="shared" ref="L81:N81" si="1">K81+50</f>
        <v>251</v>
      </c>
      <c r="M81" s="16">
        <f t="shared" si="1"/>
        <v>301</v>
      </c>
      <c r="N81" s="16">
        <f t="shared" si="1"/>
        <v>351</v>
      </c>
      <c r="O81" s="23"/>
      <c r="P81" s="16"/>
      <c r="Q81" s="17"/>
    </row>
    <row r="82" spans="1:17" ht="38.25" x14ac:dyDescent="0.25">
      <c r="A82" s="3"/>
      <c r="B82" s="3"/>
      <c r="C82" s="26"/>
      <c r="D82" s="48" t="s">
        <v>166</v>
      </c>
      <c r="E82" s="35" t="s">
        <v>167</v>
      </c>
      <c r="F82" s="49">
        <v>78</v>
      </c>
      <c r="G82" s="33" t="s">
        <v>168</v>
      </c>
      <c r="H82" s="28"/>
      <c r="I82" s="61"/>
      <c r="J82" s="61"/>
      <c r="K82" s="61"/>
      <c r="L82" s="61"/>
      <c r="M82" s="61"/>
      <c r="N82" s="61"/>
      <c r="O82" s="58"/>
      <c r="P82" s="61"/>
    </row>
    <row r="83" spans="1:17" x14ac:dyDescent="0.25">
      <c r="A83" s="3"/>
      <c r="B83" s="3"/>
      <c r="C83" s="26"/>
      <c r="D83" s="48"/>
      <c r="E83" s="35"/>
      <c r="F83" s="62"/>
      <c r="G83" s="63" t="s">
        <v>169</v>
      </c>
      <c r="H83" s="28" t="s">
        <v>45</v>
      </c>
      <c r="I83" s="58"/>
      <c r="J83" s="64">
        <v>3686</v>
      </c>
      <c r="K83" s="58">
        <v>3870</v>
      </c>
      <c r="L83" s="58">
        <v>4063</v>
      </c>
      <c r="M83" s="58">
        <v>4266</v>
      </c>
      <c r="N83" s="58">
        <v>4480</v>
      </c>
      <c r="O83" s="28"/>
      <c r="P83" s="58"/>
    </row>
    <row r="84" spans="1:17" ht="25.5" x14ac:dyDescent="0.25">
      <c r="A84" s="3"/>
      <c r="B84" s="3"/>
      <c r="C84" s="26"/>
      <c r="D84" s="48"/>
      <c r="E84" s="35"/>
      <c r="F84" s="65"/>
      <c r="G84" s="33" t="s">
        <v>170</v>
      </c>
      <c r="H84" s="28" t="s">
        <v>45</v>
      </c>
      <c r="I84" s="28"/>
      <c r="J84" s="29">
        <v>75</v>
      </c>
      <c r="K84" s="28">
        <v>77</v>
      </c>
      <c r="L84" s="28">
        <v>79</v>
      </c>
      <c r="M84" s="28">
        <v>81</v>
      </c>
      <c r="N84" s="28">
        <v>84</v>
      </c>
      <c r="O84" s="28"/>
      <c r="P84" s="28"/>
    </row>
    <row r="85" spans="1:17" x14ac:dyDescent="0.25">
      <c r="A85" s="3"/>
      <c r="B85" s="3"/>
      <c r="C85" s="26"/>
      <c r="D85" s="48"/>
      <c r="E85" s="35"/>
      <c r="F85" s="65"/>
      <c r="G85" s="63" t="s">
        <v>171</v>
      </c>
      <c r="H85" s="28" t="s">
        <v>45</v>
      </c>
      <c r="I85" s="28"/>
      <c r="J85" s="29">
        <v>25</v>
      </c>
      <c r="K85" s="28">
        <v>25</v>
      </c>
      <c r="L85" s="28">
        <v>25</v>
      </c>
      <c r="M85" s="28">
        <v>25</v>
      </c>
      <c r="N85" s="28">
        <v>25</v>
      </c>
      <c r="O85" s="28"/>
      <c r="P85" s="28"/>
    </row>
    <row r="86" spans="1:17" x14ac:dyDescent="0.25">
      <c r="A86" s="3"/>
      <c r="B86" s="3"/>
      <c r="C86" s="26"/>
      <c r="D86" s="48"/>
      <c r="E86" s="35"/>
      <c r="F86" s="65"/>
      <c r="G86" s="63" t="s">
        <v>172</v>
      </c>
      <c r="H86" s="28" t="s">
        <v>45</v>
      </c>
      <c r="I86" s="28"/>
      <c r="J86" s="29">
        <v>75</v>
      </c>
      <c r="K86" s="28">
        <v>75</v>
      </c>
      <c r="L86" s="28">
        <v>75</v>
      </c>
      <c r="M86" s="28">
        <v>75</v>
      </c>
      <c r="N86" s="28">
        <v>75</v>
      </c>
      <c r="O86" s="28"/>
      <c r="P86" s="28"/>
    </row>
    <row r="87" spans="1:17" x14ac:dyDescent="0.25">
      <c r="A87" s="3"/>
      <c r="B87" s="3"/>
      <c r="C87" s="26"/>
      <c r="D87" s="48"/>
      <c r="E87" s="35"/>
      <c r="F87" s="65"/>
      <c r="G87" s="63" t="s">
        <v>173</v>
      </c>
      <c r="H87" s="28" t="s">
        <v>45</v>
      </c>
      <c r="I87" s="61"/>
      <c r="J87" s="29">
        <v>30</v>
      </c>
      <c r="K87" s="28">
        <v>32</v>
      </c>
      <c r="L87" s="28">
        <v>34</v>
      </c>
      <c r="M87" s="28">
        <v>36</v>
      </c>
      <c r="N87" s="28">
        <v>38</v>
      </c>
      <c r="O87" s="28"/>
      <c r="P87" s="28"/>
    </row>
    <row r="88" spans="1:17" x14ac:dyDescent="0.25">
      <c r="A88" s="3"/>
      <c r="B88" s="3"/>
      <c r="C88" s="26"/>
      <c r="D88" s="48"/>
      <c r="E88" s="35"/>
      <c r="F88" s="65"/>
      <c r="G88" s="63" t="s">
        <v>174</v>
      </c>
      <c r="H88" s="28" t="s">
        <v>45</v>
      </c>
      <c r="I88" s="61"/>
      <c r="J88" s="29">
        <v>64</v>
      </c>
      <c r="K88" s="28">
        <v>67</v>
      </c>
      <c r="L88" s="28">
        <v>70</v>
      </c>
      <c r="M88" s="28">
        <v>74</v>
      </c>
      <c r="N88" s="28">
        <v>77</v>
      </c>
      <c r="O88" s="28"/>
      <c r="P88" s="28"/>
    </row>
    <row r="89" spans="1:17" ht="25.5" x14ac:dyDescent="0.25">
      <c r="A89" s="3"/>
      <c r="B89" s="3"/>
      <c r="C89" s="26"/>
      <c r="D89" s="48"/>
      <c r="E89" s="35"/>
      <c r="F89" s="65"/>
      <c r="G89" s="33" t="s">
        <v>175</v>
      </c>
      <c r="H89" s="28" t="s">
        <v>45</v>
      </c>
      <c r="I89" s="61"/>
      <c r="J89" s="29">
        <v>0</v>
      </c>
      <c r="K89" s="28">
        <v>0</v>
      </c>
      <c r="L89" s="28">
        <v>0</v>
      </c>
      <c r="M89" s="28">
        <v>0</v>
      </c>
      <c r="N89" s="28">
        <v>0</v>
      </c>
      <c r="O89" s="28"/>
      <c r="P89" s="28"/>
    </row>
    <row r="90" spans="1:17" x14ac:dyDescent="0.25">
      <c r="A90" s="3"/>
      <c r="B90" s="3"/>
      <c r="C90" s="26"/>
      <c r="D90" s="48"/>
      <c r="E90" s="35"/>
      <c r="F90" s="65"/>
      <c r="G90" s="63" t="s">
        <v>176</v>
      </c>
      <c r="H90" s="28" t="s">
        <v>45</v>
      </c>
      <c r="I90" s="61"/>
      <c r="J90" s="29">
        <v>5</v>
      </c>
      <c r="K90" s="28">
        <v>7</v>
      </c>
      <c r="L90" s="28">
        <v>8</v>
      </c>
      <c r="M90" s="28">
        <v>10</v>
      </c>
      <c r="N90" s="28">
        <v>12</v>
      </c>
      <c r="O90" s="28"/>
      <c r="P90" s="28"/>
    </row>
    <row r="91" spans="1:17" x14ac:dyDescent="0.25">
      <c r="A91" s="3"/>
      <c r="B91" s="3"/>
      <c r="C91" s="26"/>
      <c r="D91" s="48"/>
      <c r="E91" s="35"/>
      <c r="F91" s="66"/>
      <c r="G91" s="63" t="s">
        <v>177</v>
      </c>
      <c r="H91" s="28" t="s">
        <v>45</v>
      </c>
      <c r="I91" s="61"/>
      <c r="J91" s="29">
        <v>12</v>
      </c>
      <c r="K91" s="28">
        <v>30</v>
      </c>
      <c r="L91" s="28">
        <v>40</v>
      </c>
      <c r="M91" s="28">
        <v>50</v>
      </c>
      <c r="N91" s="28">
        <v>60</v>
      </c>
      <c r="O91" s="64"/>
      <c r="P91" s="28"/>
    </row>
    <row r="92" spans="1:17" x14ac:dyDescent="0.25">
      <c r="A92" s="3"/>
      <c r="B92" s="3"/>
      <c r="C92" s="26"/>
      <c r="D92" s="67" t="s">
        <v>178</v>
      </c>
      <c r="E92" s="32" t="s">
        <v>179</v>
      </c>
      <c r="F92" s="49">
        <v>79</v>
      </c>
      <c r="G92" s="33" t="s">
        <v>179</v>
      </c>
      <c r="H92" s="29" t="s">
        <v>180</v>
      </c>
      <c r="I92" s="64"/>
      <c r="J92" s="64">
        <v>162956</v>
      </c>
      <c r="K92" s="64">
        <v>164465</v>
      </c>
      <c r="L92" s="64">
        <v>166056</v>
      </c>
      <c r="M92" s="64">
        <v>167756</v>
      </c>
      <c r="N92" s="64">
        <v>169556</v>
      </c>
      <c r="O92" s="28"/>
      <c r="P92" s="64"/>
    </row>
    <row r="93" spans="1:17" ht="25.5" x14ac:dyDescent="0.25">
      <c r="A93" s="3"/>
      <c r="B93" s="3"/>
      <c r="C93" s="26"/>
      <c r="D93" s="48" t="s">
        <v>181</v>
      </c>
      <c r="E93" s="35" t="s">
        <v>182</v>
      </c>
      <c r="F93" s="49">
        <v>80</v>
      </c>
      <c r="G93" s="33" t="s">
        <v>183</v>
      </c>
      <c r="H93" s="28"/>
      <c r="I93" s="28"/>
      <c r="J93" s="29"/>
      <c r="K93" s="28"/>
      <c r="L93" s="28"/>
      <c r="M93" s="28"/>
      <c r="N93" s="28"/>
      <c r="O93" s="28"/>
      <c r="P93" s="28"/>
    </row>
    <row r="94" spans="1:17" x14ac:dyDescent="0.25">
      <c r="A94" s="3"/>
      <c r="B94" s="3"/>
      <c r="C94" s="26"/>
      <c r="D94" s="48"/>
      <c r="E94" s="35"/>
      <c r="F94" s="62"/>
      <c r="G94" s="33" t="s">
        <v>184</v>
      </c>
      <c r="H94" s="28" t="s">
        <v>31</v>
      </c>
      <c r="I94" s="28"/>
      <c r="J94" s="29">
        <v>35</v>
      </c>
      <c r="K94" s="28">
        <v>45</v>
      </c>
      <c r="L94" s="28">
        <v>55</v>
      </c>
      <c r="M94" s="28">
        <v>65</v>
      </c>
      <c r="N94" s="28">
        <v>75</v>
      </c>
      <c r="O94" s="28"/>
      <c r="P94" s="28"/>
    </row>
    <row r="95" spans="1:17" x14ac:dyDescent="0.25">
      <c r="A95" s="3"/>
      <c r="B95" s="3"/>
      <c r="C95" s="26"/>
      <c r="D95" s="48"/>
      <c r="E95" s="35"/>
      <c r="F95" s="65"/>
      <c r="G95" s="33" t="s">
        <v>185</v>
      </c>
      <c r="H95" s="28" t="s">
        <v>31</v>
      </c>
      <c r="I95" s="28"/>
      <c r="J95" s="29">
        <v>35</v>
      </c>
      <c r="K95" s="28">
        <v>45</v>
      </c>
      <c r="L95" s="28">
        <v>55</v>
      </c>
      <c r="M95" s="28">
        <v>65</v>
      </c>
      <c r="N95" s="28">
        <v>75</v>
      </c>
      <c r="O95" s="28"/>
      <c r="P95" s="28"/>
    </row>
    <row r="96" spans="1:17" x14ac:dyDescent="0.25">
      <c r="A96" s="3"/>
      <c r="B96" s="3"/>
      <c r="C96" s="26"/>
      <c r="D96" s="48"/>
      <c r="E96" s="35"/>
      <c r="F96" s="65"/>
      <c r="G96" s="33" t="s">
        <v>186</v>
      </c>
      <c r="H96" s="28" t="s">
        <v>31</v>
      </c>
      <c r="I96" s="28"/>
      <c r="J96" s="29">
        <v>35</v>
      </c>
      <c r="K96" s="28">
        <v>45</v>
      </c>
      <c r="L96" s="28">
        <v>55</v>
      </c>
      <c r="M96" s="28">
        <v>65</v>
      </c>
      <c r="N96" s="28">
        <v>75</v>
      </c>
      <c r="O96" s="28"/>
      <c r="P96" s="28"/>
    </row>
    <row r="97" spans="1:16" x14ac:dyDescent="0.25">
      <c r="A97" s="3"/>
      <c r="B97" s="3"/>
      <c r="C97" s="26"/>
      <c r="D97" s="48"/>
      <c r="E97" s="35"/>
      <c r="F97" s="65"/>
      <c r="G97" s="33" t="s">
        <v>187</v>
      </c>
      <c r="H97" s="28" t="s">
        <v>31</v>
      </c>
      <c r="I97" s="28"/>
      <c r="J97" s="29">
        <v>35</v>
      </c>
      <c r="K97" s="28">
        <v>45</v>
      </c>
      <c r="L97" s="28">
        <v>55</v>
      </c>
      <c r="M97" s="28">
        <v>65</v>
      </c>
      <c r="N97" s="28">
        <v>75</v>
      </c>
      <c r="O97" s="28"/>
      <c r="P97" s="28"/>
    </row>
    <row r="98" spans="1:16" x14ac:dyDescent="0.25">
      <c r="A98" s="3"/>
      <c r="B98" s="3"/>
      <c r="C98" s="26"/>
      <c r="D98" s="48"/>
      <c r="E98" s="35"/>
      <c r="F98" s="65"/>
      <c r="G98" s="33" t="s">
        <v>188</v>
      </c>
      <c r="H98" s="28" t="s">
        <v>31</v>
      </c>
      <c r="I98" s="28"/>
      <c r="J98" s="29">
        <v>35</v>
      </c>
      <c r="K98" s="28">
        <v>45</v>
      </c>
      <c r="L98" s="28">
        <v>55</v>
      </c>
      <c r="M98" s="28">
        <v>65</v>
      </c>
      <c r="N98" s="28">
        <v>75</v>
      </c>
      <c r="O98" s="28"/>
      <c r="P98" s="28"/>
    </row>
    <row r="99" spans="1:16" x14ac:dyDescent="0.25">
      <c r="A99" s="3"/>
      <c r="B99" s="3"/>
      <c r="C99" s="26"/>
      <c r="D99" s="48"/>
      <c r="E99" s="35"/>
      <c r="F99" s="65"/>
      <c r="G99" s="33" t="s">
        <v>189</v>
      </c>
      <c r="H99" s="28" t="s">
        <v>31</v>
      </c>
      <c r="I99" s="28"/>
      <c r="J99" s="29">
        <v>35</v>
      </c>
      <c r="K99" s="28">
        <v>45</v>
      </c>
      <c r="L99" s="28">
        <v>55</v>
      </c>
      <c r="M99" s="28">
        <v>65</v>
      </c>
      <c r="N99" s="28">
        <v>75</v>
      </c>
      <c r="O99" s="28"/>
      <c r="P99" s="28"/>
    </row>
    <row r="100" spans="1:16" x14ac:dyDescent="0.25">
      <c r="A100" s="3"/>
      <c r="B100" s="3"/>
      <c r="C100" s="26"/>
      <c r="D100" s="48"/>
      <c r="E100" s="35"/>
      <c r="F100" s="65"/>
      <c r="G100" s="33" t="s">
        <v>190</v>
      </c>
      <c r="H100" s="28" t="s">
        <v>31</v>
      </c>
      <c r="I100" s="28"/>
      <c r="J100" s="29">
        <v>35</v>
      </c>
      <c r="K100" s="28">
        <v>45</v>
      </c>
      <c r="L100" s="28">
        <v>55</v>
      </c>
      <c r="M100" s="28">
        <v>65</v>
      </c>
      <c r="N100" s="28">
        <v>75</v>
      </c>
      <c r="O100" s="28"/>
      <c r="P100" s="28"/>
    </row>
    <row r="101" spans="1:16" x14ac:dyDescent="0.25">
      <c r="A101" s="3"/>
      <c r="B101" s="3"/>
      <c r="C101" s="26"/>
      <c r="D101" s="48"/>
      <c r="E101" s="35"/>
      <c r="F101" s="66"/>
      <c r="G101" s="33" t="s">
        <v>191</v>
      </c>
      <c r="H101" s="28" t="s">
        <v>31</v>
      </c>
      <c r="I101" s="28"/>
      <c r="J101" s="29">
        <v>35</v>
      </c>
      <c r="K101" s="28">
        <v>45</v>
      </c>
      <c r="L101" s="28">
        <v>55</v>
      </c>
      <c r="M101" s="28">
        <v>65</v>
      </c>
      <c r="N101" s="28">
        <v>75</v>
      </c>
      <c r="O101" s="29"/>
      <c r="P101" s="28"/>
    </row>
    <row r="102" spans="1:16" x14ac:dyDescent="0.25">
      <c r="A102" s="3"/>
      <c r="B102" s="3"/>
      <c r="C102" s="26"/>
      <c r="D102" s="48" t="s">
        <v>192</v>
      </c>
      <c r="E102" s="35" t="s">
        <v>193</v>
      </c>
      <c r="F102" s="49">
        <v>81</v>
      </c>
      <c r="G102" s="33" t="s">
        <v>194</v>
      </c>
      <c r="H102" s="28" t="s">
        <v>101</v>
      </c>
      <c r="I102" s="29"/>
      <c r="J102" s="29">
        <v>6</v>
      </c>
      <c r="K102" s="29">
        <v>6</v>
      </c>
      <c r="L102" s="29">
        <v>6</v>
      </c>
      <c r="M102" s="29">
        <v>6</v>
      </c>
      <c r="N102" s="29">
        <v>6</v>
      </c>
      <c r="O102" s="29"/>
      <c r="P102" s="29"/>
    </row>
    <row r="103" spans="1:16" x14ac:dyDescent="0.25">
      <c r="A103" s="3"/>
      <c r="B103" s="3"/>
      <c r="C103" s="26"/>
      <c r="D103" s="48"/>
      <c r="E103" s="35"/>
      <c r="F103" s="68">
        <v>82</v>
      </c>
      <c r="G103" s="33" t="s">
        <v>195</v>
      </c>
      <c r="H103" s="28" t="s">
        <v>101</v>
      </c>
      <c r="I103" s="29"/>
      <c r="J103" s="29">
        <v>6</v>
      </c>
      <c r="K103" s="29">
        <v>6</v>
      </c>
      <c r="L103" s="29">
        <v>6</v>
      </c>
      <c r="M103" s="29">
        <v>6</v>
      </c>
      <c r="N103" s="29">
        <v>6</v>
      </c>
      <c r="O103" s="28"/>
      <c r="P103" s="29"/>
    </row>
    <row r="104" spans="1:16" ht="25.5" x14ac:dyDescent="0.25">
      <c r="A104" s="3"/>
      <c r="B104" s="3"/>
      <c r="C104" s="26" t="s">
        <v>196</v>
      </c>
      <c r="D104" s="35" t="s">
        <v>197</v>
      </c>
      <c r="E104" s="35" t="s">
        <v>198</v>
      </c>
      <c r="F104" s="49">
        <v>83</v>
      </c>
      <c r="G104" s="33" t="s">
        <v>199</v>
      </c>
      <c r="H104" s="28" t="s">
        <v>35</v>
      </c>
      <c r="I104" s="28"/>
      <c r="J104" s="29">
        <v>117</v>
      </c>
      <c r="K104" s="28">
        <v>118</v>
      </c>
      <c r="L104" s="28">
        <v>118</v>
      </c>
      <c r="M104" s="28">
        <v>118</v>
      </c>
      <c r="N104" s="28">
        <v>118</v>
      </c>
      <c r="O104" s="28"/>
      <c r="P104" s="28"/>
    </row>
    <row r="105" spans="1:16" x14ac:dyDescent="0.25">
      <c r="A105" s="3"/>
      <c r="B105" s="3"/>
      <c r="C105" s="26"/>
      <c r="D105" s="35"/>
      <c r="E105" s="35"/>
      <c r="F105" s="49">
        <v>84</v>
      </c>
      <c r="G105" s="33" t="s">
        <v>200</v>
      </c>
      <c r="H105" s="28" t="s">
        <v>201</v>
      </c>
      <c r="I105" s="28"/>
      <c r="J105" s="29" t="s">
        <v>13</v>
      </c>
      <c r="K105" s="28" t="s">
        <v>13</v>
      </c>
      <c r="L105" s="28" t="s">
        <v>202</v>
      </c>
      <c r="M105" s="28" t="s">
        <v>202</v>
      </c>
      <c r="N105" s="28" t="s">
        <v>202</v>
      </c>
      <c r="O105" s="28"/>
      <c r="P105" s="28"/>
    </row>
    <row r="106" spans="1:16" ht="25.5" x14ac:dyDescent="0.25">
      <c r="A106" s="3"/>
      <c r="B106" s="3"/>
      <c r="C106" s="26"/>
      <c r="D106" s="35"/>
      <c r="E106" s="35"/>
      <c r="F106" s="49">
        <v>85</v>
      </c>
      <c r="G106" s="33" t="s">
        <v>203</v>
      </c>
      <c r="H106" s="28" t="s">
        <v>204</v>
      </c>
      <c r="I106" s="28"/>
      <c r="J106" s="29">
        <v>33</v>
      </c>
      <c r="K106" s="28">
        <v>40</v>
      </c>
      <c r="L106" s="28">
        <v>50</v>
      </c>
      <c r="M106" s="28">
        <v>65</v>
      </c>
      <c r="N106" s="28">
        <v>70</v>
      </c>
      <c r="O106" s="28"/>
      <c r="P106" s="28"/>
    </row>
    <row r="107" spans="1:16" ht="25.5" x14ac:dyDescent="0.25">
      <c r="A107" s="3"/>
      <c r="B107" s="3"/>
      <c r="C107" s="26"/>
      <c r="D107" s="35"/>
      <c r="E107" s="35"/>
      <c r="F107" s="49">
        <v>86</v>
      </c>
      <c r="G107" s="33" t="s">
        <v>205</v>
      </c>
      <c r="H107" s="28" t="s">
        <v>35</v>
      </c>
      <c r="I107" s="28"/>
      <c r="J107" s="16">
        <v>6</v>
      </c>
      <c r="K107" s="28">
        <v>6</v>
      </c>
      <c r="L107" s="28">
        <v>7</v>
      </c>
      <c r="M107" s="28">
        <v>8</v>
      </c>
      <c r="N107" s="28">
        <v>10</v>
      </c>
      <c r="O107" s="28"/>
      <c r="P107" s="28"/>
    </row>
    <row r="108" spans="1:16" ht="25.5" x14ac:dyDescent="0.25">
      <c r="A108" s="3"/>
      <c r="B108" s="3"/>
      <c r="C108" s="26"/>
      <c r="D108" s="35"/>
      <c r="E108" s="35"/>
      <c r="F108" s="49">
        <v>87</v>
      </c>
      <c r="G108" s="33" t="s">
        <v>206</v>
      </c>
      <c r="H108" s="28" t="s">
        <v>31</v>
      </c>
      <c r="I108" s="28"/>
      <c r="J108" s="29">
        <v>100</v>
      </c>
      <c r="K108" s="28">
        <v>100</v>
      </c>
      <c r="L108" s="28">
        <v>100</v>
      </c>
      <c r="M108" s="28">
        <v>100</v>
      </c>
      <c r="N108" s="28">
        <v>100</v>
      </c>
      <c r="O108" s="29"/>
      <c r="P108" s="28"/>
    </row>
    <row r="109" spans="1:16" x14ac:dyDescent="0.25">
      <c r="A109" s="3"/>
      <c r="B109" s="3"/>
      <c r="C109" s="26"/>
      <c r="D109" s="35"/>
      <c r="E109" s="35"/>
      <c r="F109" s="49">
        <v>88</v>
      </c>
      <c r="G109" s="33" t="s">
        <v>207</v>
      </c>
      <c r="H109" s="29" t="s">
        <v>35</v>
      </c>
      <c r="I109" s="29"/>
      <c r="J109" s="29">
        <v>0</v>
      </c>
      <c r="K109" s="29">
        <v>2</v>
      </c>
      <c r="L109" s="29">
        <v>3</v>
      </c>
      <c r="M109" s="29">
        <v>3</v>
      </c>
      <c r="N109" s="29">
        <v>3</v>
      </c>
      <c r="O109" s="28"/>
      <c r="P109" s="29"/>
    </row>
    <row r="110" spans="1:16" ht="25.5" x14ac:dyDescent="0.25">
      <c r="A110" s="3" t="s">
        <v>208</v>
      </c>
      <c r="B110" s="25" t="s">
        <v>209</v>
      </c>
      <c r="C110" s="28" t="s">
        <v>210</v>
      </c>
      <c r="D110" s="67" t="s">
        <v>211</v>
      </c>
      <c r="E110" s="67" t="s">
        <v>212</v>
      </c>
      <c r="F110" s="49">
        <v>89</v>
      </c>
      <c r="G110" s="33" t="s">
        <v>213</v>
      </c>
      <c r="H110" s="28" t="s">
        <v>214</v>
      </c>
      <c r="I110" s="28"/>
      <c r="J110" s="29" t="s">
        <v>215</v>
      </c>
      <c r="K110" s="28" t="s">
        <v>216</v>
      </c>
      <c r="L110" s="28" t="s">
        <v>217</v>
      </c>
      <c r="M110" s="28" t="s">
        <v>218</v>
      </c>
      <c r="N110" s="28" t="s">
        <v>219</v>
      </c>
      <c r="O110" s="61"/>
      <c r="P110" s="28"/>
    </row>
    <row r="111" spans="1:16" ht="38.25" x14ac:dyDescent="0.25">
      <c r="A111" s="3"/>
      <c r="B111" s="27"/>
      <c r="C111" s="28" t="s">
        <v>220</v>
      </c>
      <c r="D111" s="67" t="s">
        <v>221</v>
      </c>
      <c r="E111" s="67" t="s">
        <v>222</v>
      </c>
      <c r="F111" s="49">
        <v>90</v>
      </c>
      <c r="G111" s="67" t="s">
        <v>223</v>
      </c>
      <c r="H111" s="28" t="s">
        <v>224</v>
      </c>
      <c r="I111" s="29"/>
      <c r="J111" s="28" t="s">
        <v>225</v>
      </c>
      <c r="K111" s="28" t="s">
        <v>226</v>
      </c>
      <c r="L111" s="28" t="s">
        <v>227</v>
      </c>
      <c r="M111" s="28" t="s">
        <v>228</v>
      </c>
      <c r="N111" s="61" t="s">
        <v>229</v>
      </c>
      <c r="O111" s="16"/>
      <c r="P111" s="61"/>
    </row>
    <row r="112" spans="1:16" x14ac:dyDescent="0.25">
      <c r="A112" s="3"/>
      <c r="B112" s="27"/>
      <c r="C112" s="26" t="s">
        <v>230</v>
      </c>
      <c r="D112" s="69" t="s">
        <v>231</v>
      </c>
      <c r="E112" s="69" t="s">
        <v>231</v>
      </c>
      <c r="F112" s="49">
        <v>91</v>
      </c>
      <c r="G112" s="19" t="s">
        <v>232</v>
      </c>
      <c r="H112" s="16" t="s">
        <v>131</v>
      </c>
      <c r="I112" s="16"/>
      <c r="J112" s="16">
        <v>0</v>
      </c>
      <c r="K112" s="16">
        <v>1</v>
      </c>
      <c r="L112" s="16">
        <v>1</v>
      </c>
      <c r="M112" s="16">
        <v>2</v>
      </c>
      <c r="N112" s="16">
        <v>3</v>
      </c>
      <c r="O112" s="16"/>
      <c r="P112" s="16"/>
    </row>
    <row r="113" spans="1:16" ht="25.5" x14ac:dyDescent="0.25">
      <c r="A113" s="3"/>
      <c r="B113" s="27"/>
      <c r="C113" s="26"/>
      <c r="D113" s="69"/>
      <c r="E113" s="69"/>
      <c r="F113" s="49">
        <v>92</v>
      </c>
      <c r="G113" s="15" t="s">
        <v>233</v>
      </c>
      <c r="H113" s="16" t="s">
        <v>131</v>
      </c>
      <c r="I113" s="16"/>
      <c r="J113" s="16">
        <v>0</v>
      </c>
      <c r="K113" s="16">
        <v>1</v>
      </c>
      <c r="L113" s="16">
        <v>1</v>
      </c>
      <c r="M113" s="16">
        <v>2</v>
      </c>
      <c r="N113" s="16">
        <v>3</v>
      </c>
      <c r="O113" s="16"/>
      <c r="P113" s="16"/>
    </row>
    <row r="114" spans="1:16" x14ac:dyDescent="0.25">
      <c r="A114" s="3"/>
      <c r="B114" s="27"/>
      <c r="C114" s="26"/>
      <c r="D114" s="69"/>
      <c r="E114" s="69"/>
      <c r="F114" s="49">
        <v>93</v>
      </c>
      <c r="G114" s="19" t="s">
        <v>234</v>
      </c>
      <c r="H114" s="16" t="s">
        <v>131</v>
      </c>
      <c r="I114" s="16"/>
      <c r="J114" s="16">
        <v>0</v>
      </c>
      <c r="K114" s="16">
        <v>1</v>
      </c>
      <c r="L114" s="16">
        <v>1</v>
      </c>
      <c r="M114" s="16">
        <v>2</v>
      </c>
      <c r="N114" s="16">
        <v>3</v>
      </c>
      <c r="O114" s="28"/>
      <c r="P114" s="16"/>
    </row>
    <row r="115" spans="1:16" ht="25.5" x14ac:dyDescent="0.25">
      <c r="A115" s="3"/>
      <c r="B115" s="27"/>
      <c r="C115" s="26" t="s">
        <v>235</v>
      </c>
      <c r="D115" s="48" t="s">
        <v>236</v>
      </c>
      <c r="E115" s="35" t="s">
        <v>237</v>
      </c>
      <c r="F115" s="49">
        <v>94</v>
      </c>
      <c r="G115" s="33" t="s">
        <v>238</v>
      </c>
      <c r="H115" s="28" t="s">
        <v>239</v>
      </c>
      <c r="I115" s="28"/>
      <c r="J115" s="28">
        <v>4316</v>
      </c>
      <c r="K115" s="28">
        <f>60000000000/4000000</f>
        <v>15000</v>
      </c>
      <c r="L115" s="28">
        <f>K115*105%</f>
        <v>15750</v>
      </c>
      <c r="M115" s="28">
        <f>L115*60%</f>
        <v>9450</v>
      </c>
      <c r="N115" s="28">
        <f>M115*40%</f>
        <v>3780</v>
      </c>
      <c r="O115" s="70"/>
      <c r="P115" s="28"/>
    </row>
    <row r="116" spans="1:16" ht="25.5" x14ac:dyDescent="0.25">
      <c r="A116" s="3"/>
      <c r="B116" s="27"/>
      <c r="C116" s="26"/>
      <c r="D116" s="48"/>
      <c r="E116" s="35"/>
      <c r="F116" s="49">
        <v>95</v>
      </c>
      <c r="G116" s="33" t="s">
        <v>240</v>
      </c>
      <c r="H116" s="28" t="s">
        <v>239</v>
      </c>
      <c r="I116" s="28"/>
      <c r="J116" s="70">
        <v>19083.011962441313</v>
      </c>
      <c r="K116" s="70">
        <v>20991.313158685447</v>
      </c>
      <c r="L116" s="70">
        <v>23090.444474553995</v>
      </c>
      <c r="M116" s="70">
        <v>25399.488922009397</v>
      </c>
      <c r="N116" s="70">
        <v>27939.437814210338</v>
      </c>
      <c r="O116" s="70"/>
      <c r="P116" s="70"/>
    </row>
    <row r="117" spans="1:16" x14ac:dyDescent="0.25">
      <c r="A117" s="3"/>
      <c r="B117" s="27"/>
      <c r="C117" s="26"/>
      <c r="D117" s="48"/>
      <c r="E117" s="35"/>
      <c r="F117" s="49">
        <v>96</v>
      </c>
      <c r="G117" s="33" t="s">
        <v>241</v>
      </c>
      <c r="H117" s="28" t="s">
        <v>239</v>
      </c>
      <c r="I117" s="28"/>
      <c r="J117" s="70">
        <v>28948.268691588786</v>
      </c>
      <c r="K117" s="70">
        <v>31843.095560747668</v>
      </c>
      <c r="L117" s="70">
        <v>35027.40511682244</v>
      </c>
      <c r="M117" s="70">
        <v>38530.145628504688</v>
      </c>
      <c r="N117" s="70">
        <v>42383.160191355157</v>
      </c>
      <c r="O117" s="28"/>
      <c r="P117" s="70"/>
    </row>
    <row r="118" spans="1:16" ht="25.5" x14ac:dyDescent="0.25">
      <c r="A118" s="3"/>
      <c r="B118" s="27"/>
      <c r="C118" s="26"/>
      <c r="D118" s="48"/>
      <c r="E118" s="35"/>
      <c r="F118" s="49">
        <v>97</v>
      </c>
      <c r="G118" s="33" t="s">
        <v>242</v>
      </c>
      <c r="H118" s="28" t="s">
        <v>239</v>
      </c>
      <c r="I118" s="28"/>
      <c r="J118" s="28">
        <v>0</v>
      </c>
      <c r="K118" s="28">
        <f>3000000000/4000000</f>
        <v>750</v>
      </c>
      <c r="L118" s="28">
        <f>K118</f>
        <v>750</v>
      </c>
      <c r="M118" s="28">
        <f>1500000000/4000000</f>
        <v>375</v>
      </c>
      <c r="N118" s="28">
        <f>M118</f>
        <v>375</v>
      </c>
      <c r="O118" s="70"/>
      <c r="P118" s="28"/>
    </row>
    <row r="119" spans="1:16" ht="25.5" x14ac:dyDescent="0.25">
      <c r="A119" s="3"/>
      <c r="B119" s="27"/>
      <c r="C119" s="26"/>
      <c r="D119" s="48"/>
      <c r="E119" s="35"/>
      <c r="F119" s="49">
        <v>98</v>
      </c>
      <c r="G119" s="33" t="s">
        <v>243</v>
      </c>
      <c r="H119" s="28" t="s">
        <v>239</v>
      </c>
      <c r="I119" s="70"/>
      <c r="J119" s="70">
        <v>981</v>
      </c>
      <c r="K119" s="70">
        <v>541.26168224299067</v>
      </c>
      <c r="L119" s="70">
        <v>595.38785046728981</v>
      </c>
      <c r="M119" s="70">
        <v>625.15724299065437</v>
      </c>
      <c r="N119" s="70">
        <v>656.41510514018717</v>
      </c>
      <c r="O119" s="70"/>
      <c r="P119" s="70"/>
    </row>
    <row r="120" spans="1:16" x14ac:dyDescent="0.25">
      <c r="A120" s="3"/>
      <c r="B120" s="27"/>
      <c r="C120" s="26" t="s">
        <v>244</v>
      </c>
      <c r="D120" s="48" t="s">
        <v>245</v>
      </c>
      <c r="E120" s="40" t="s">
        <v>246</v>
      </c>
      <c r="F120" s="49">
        <v>99</v>
      </c>
      <c r="G120" s="33" t="s">
        <v>247</v>
      </c>
      <c r="H120" s="28" t="s">
        <v>131</v>
      </c>
      <c r="I120" s="28"/>
      <c r="J120" s="28">
        <v>110</v>
      </c>
      <c r="K120" s="70">
        <f t="shared" ref="K120:N122" si="2">J120*110%</f>
        <v>121.00000000000001</v>
      </c>
      <c r="L120" s="70">
        <f t="shared" si="2"/>
        <v>133.10000000000002</v>
      </c>
      <c r="M120" s="70">
        <f t="shared" si="2"/>
        <v>146.41000000000003</v>
      </c>
      <c r="N120" s="70">
        <f t="shared" si="2"/>
        <v>161.05100000000004</v>
      </c>
      <c r="O120" s="70"/>
      <c r="P120" s="70"/>
    </row>
    <row r="121" spans="1:16" x14ac:dyDescent="0.25">
      <c r="A121" s="3"/>
      <c r="B121" s="27"/>
      <c r="C121" s="26"/>
      <c r="D121" s="48"/>
      <c r="E121" s="45"/>
      <c r="F121" s="49">
        <v>100</v>
      </c>
      <c r="G121" s="33" t="s">
        <v>248</v>
      </c>
      <c r="H121" s="28" t="s">
        <v>131</v>
      </c>
      <c r="I121" s="28"/>
      <c r="J121" s="28">
        <v>1471</v>
      </c>
      <c r="K121" s="70">
        <f t="shared" si="2"/>
        <v>1618.1000000000001</v>
      </c>
      <c r="L121" s="70">
        <f t="shared" si="2"/>
        <v>1779.9100000000003</v>
      </c>
      <c r="M121" s="70">
        <f t="shared" si="2"/>
        <v>1957.9010000000005</v>
      </c>
      <c r="N121" s="70">
        <f t="shared" si="2"/>
        <v>2153.6911000000009</v>
      </c>
      <c r="O121" s="70"/>
      <c r="P121" s="70"/>
    </row>
    <row r="122" spans="1:16" ht="25.5" x14ac:dyDescent="0.25">
      <c r="A122" s="3"/>
      <c r="B122" s="27"/>
      <c r="C122" s="26"/>
      <c r="D122" s="48"/>
      <c r="E122" s="32" t="s">
        <v>249</v>
      </c>
      <c r="F122" s="49">
        <v>101</v>
      </c>
      <c r="G122" s="33" t="s">
        <v>250</v>
      </c>
      <c r="H122" s="28" t="s">
        <v>131</v>
      </c>
      <c r="I122" s="28"/>
      <c r="J122" s="28">
        <v>3275</v>
      </c>
      <c r="K122" s="70">
        <f t="shared" si="2"/>
        <v>3602.5000000000005</v>
      </c>
      <c r="L122" s="70">
        <f t="shared" si="2"/>
        <v>3962.7500000000009</v>
      </c>
      <c r="M122" s="70">
        <f t="shared" si="2"/>
        <v>4359.0250000000015</v>
      </c>
      <c r="N122" s="70">
        <f t="shared" si="2"/>
        <v>4794.9275000000016</v>
      </c>
      <c r="O122" s="70"/>
      <c r="P122" s="70"/>
    </row>
    <row r="123" spans="1:16" ht="25.5" x14ac:dyDescent="0.25">
      <c r="A123" s="3"/>
      <c r="B123" s="27"/>
      <c r="C123" s="26" t="s">
        <v>251</v>
      </c>
      <c r="D123" s="48" t="s">
        <v>252</v>
      </c>
      <c r="E123" s="35" t="s">
        <v>253</v>
      </c>
      <c r="F123" s="49">
        <v>102</v>
      </c>
      <c r="G123" s="33" t="s">
        <v>254</v>
      </c>
      <c r="H123" s="28" t="s">
        <v>131</v>
      </c>
      <c r="I123" s="56"/>
      <c r="J123" s="28">
        <v>8583</v>
      </c>
      <c r="K123" s="70">
        <f>J123*110%</f>
        <v>9441.3000000000011</v>
      </c>
      <c r="L123" s="70">
        <f>K123*110%</f>
        <v>10385.430000000002</v>
      </c>
      <c r="M123" s="70">
        <f>L123*110%</f>
        <v>11423.973000000004</v>
      </c>
      <c r="N123" s="70">
        <f>M123*110%</f>
        <v>12566.370300000004</v>
      </c>
      <c r="O123" s="28"/>
      <c r="P123" s="70"/>
    </row>
    <row r="124" spans="1:16" x14ac:dyDescent="0.25">
      <c r="A124" s="3"/>
      <c r="B124" s="27"/>
      <c r="C124" s="26"/>
      <c r="D124" s="48"/>
      <c r="E124" s="35"/>
      <c r="F124" s="49">
        <v>103</v>
      </c>
      <c r="G124" s="33" t="s">
        <v>255</v>
      </c>
      <c r="H124" s="28" t="s">
        <v>131</v>
      </c>
      <c r="I124" s="28"/>
      <c r="J124" s="28">
        <f>I124</f>
        <v>0</v>
      </c>
      <c r="K124" s="28">
        <f t="shared" ref="K124:N124" si="3">J124</f>
        <v>0</v>
      </c>
      <c r="L124" s="28">
        <f t="shared" si="3"/>
        <v>0</v>
      </c>
      <c r="M124" s="28">
        <f t="shared" si="3"/>
        <v>0</v>
      </c>
      <c r="N124" s="28">
        <f t="shared" si="3"/>
        <v>0</v>
      </c>
      <c r="O124" s="70"/>
      <c r="P124" s="28"/>
    </row>
    <row r="125" spans="1:16" x14ac:dyDescent="0.25">
      <c r="A125" s="3"/>
      <c r="B125" s="27"/>
      <c r="C125" s="26"/>
      <c r="D125" s="48"/>
      <c r="E125" s="35"/>
      <c r="F125" s="49">
        <v>104</v>
      </c>
      <c r="G125" s="33" t="s">
        <v>256</v>
      </c>
      <c r="H125" s="28" t="s">
        <v>131</v>
      </c>
      <c r="I125" s="71"/>
      <c r="J125" s="58">
        <v>1783</v>
      </c>
      <c r="K125" s="70">
        <v>1271</v>
      </c>
      <c r="L125" s="70">
        <v>1398.1000000000001</v>
      </c>
      <c r="M125" s="70">
        <v>1537.9100000000003</v>
      </c>
      <c r="N125" s="70">
        <v>1691.7010000000005</v>
      </c>
      <c r="O125" s="28"/>
      <c r="P125" s="70"/>
    </row>
    <row r="126" spans="1:16" ht="25.5" x14ac:dyDescent="0.25">
      <c r="A126" s="3"/>
      <c r="B126" s="27"/>
      <c r="C126" s="26"/>
      <c r="D126" s="48"/>
      <c r="E126" s="32" t="s">
        <v>257</v>
      </c>
      <c r="F126" s="49">
        <v>105</v>
      </c>
      <c r="G126" s="33" t="s">
        <v>258</v>
      </c>
      <c r="H126" s="28" t="s">
        <v>259</v>
      </c>
      <c r="I126" s="28"/>
      <c r="J126" s="28">
        <v>12</v>
      </c>
      <c r="K126" s="28">
        <v>12</v>
      </c>
      <c r="L126" s="28">
        <v>12</v>
      </c>
      <c r="M126" s="28">
        <v>12</v>
      </c>
      <c r="N126" s="28">
        <v>12</v>
      </c>
      <c r="O126" s="28"/>
      <c r="P126" s="28"/>
    </row>
    <row r="127" spans="1:16" ht="38.25" x14ac:dyDescent="0.25">
      <c r="A127" s="3"/>
      <c r="B127" s="27"/>
      <c r="C127" s="26"/>
      <c r="D127" s="48"/>
      <c r="E127" s="40" t="s">
        <v>260</v>
      </c>
      <c r="F127" s="49">
        <v>106</v>
      </c>
      <c r="G127" s="33" t="s">
        <v>261</v>
      </c>
      <c r="H127" s="28" t="s">
        <v>262</v>
      </c>
      <c r="I127" s="28"/>
      <c r="J127" s="29">
        <v>2</v>
      </c>
      <c r="K127" s="28">
        <v>2</v>
      </c>
      <c r="L127" s="28">
        <v>2</v>
      </c>
      <c r="M127" s="28">
        <v>2</v>
      </c>
      <c r="N127" s="28">
        <v>2</v>
      </c>
      <c r="O127" s="28"/>
      <c r="P127" s="28"/>
    </row>
    <row r="128" spans="1:16" ht="25.5" x14ac:dyDescent="0.25">
      <c r="A128" s="3"/>
      <c r="B128" s="27"/>
      <c r="C128" s="26"/>
      <c r="D128" s="48"/>
      <c r="E128" s="42"/>
      <c r="F128" s="49">
        <v>107</v>
      </c>
      <c r="G128" s="33" t="s">
        <v>263</v>
      </c>
      <c r="H128" s="28" t="s">
        <v>262</v>
      </c>
      <c r="I128" s="28"/>
      <c r="J128" s="29">
        <v>4</v>
      </c>
      <c r="K128" s="28">
        <v>4</v>
      </c>
      <c r="L128" s="28">
        <v>4</v>
      </c>
      <c r="M128" s="28">
        <v>4</v>
      </c>
      <c r="N128" s="28">
        <v>4</v>
      </c>
      <c r="O128" s="28"/>
      <c r="P128" s="28"/>
    </row>
    <row r="129" spans="1:16" ht="38.25" x14ac:dyDescent="0.25">
      <c r="A129" s="3"/>
      <c r="B129" s="27"/>
      <c r="C129" s="26"/>
      <c r="D129" s="48"/>
      <c r="E129" s="42"/>
      <c r="F129" s="49">
        <v>108</v>
      </c>
      <c r="G129" s="33" t="s">
        <v>264</v>
      </c>
      <c r="H129" s="28" t="s">
        <v>262</v>
      </c>
      <c r="I129" s="28"/>
      <c r="J129" s="29">
        <v>15</v>
      </c>
      <c r="K129" s="28">
        <v>15</v>
      </c>
      <c r="L129" s="28">
        <v>15</v>
      </c>
      <c r="M129" s="28">
        <v>15</v>
      </c>
      <c r="N129" s="28">
        <v>15</v>
      </c>
      <c r="O129" s="72"/>
      <c r="P129" s="28"/>
    </row>
    <row r="130" spans="1:16" ht="25.5" x14ac:dyDescent="0.25">
      <c r="A130" s="3"/>
      <c r="B130" s="27"/>
      <c r="C130" s="26"/>
      <c r="D130" s="48"/>
      <c r="E130" s="42"/>
      <c r="F130" s="49">
        <v>109</v>
      </c>
      <c r="G130" s="33" t="s">
        <v>265</v>
      </c>
      <c r="H130" s="28" t="s">
        <v>262</v>
      </c>
      <c r="I130" s="72"/>
      <c r="J130" s="61">
        <v>15</v>
      </c>
      <c r="K130" s="72">
        <v>15</v>
      </c>
      <c r="L130" s="72">
        <v>15</v>
      </c>
      <c r="M130" s="72">
        <v>15</v>
      </c>
      <c r="N130" s="72">
        <v>15</v>
      </c>
      <c r="O130" s="28"/>
      <c r="P130" s="72"/>
    </row>
    <row r="131" spans="1:16" x14ac:dyDescent="0.25">
      <c r="A131" s="3"/>
      <c r="B131" s="27"/>
      <c r="C131" s="26"/>
      <c r="D131" s="48"/>
      <c r="E131" s="42"/>
      <c r="F131" s="49">
        <v>110</v>
      </c>
      <c r="G131" s="33" t="s">
        <v>266</v>
      </c>
      <c r="H131" s="28" t="s">
        <v>101</v>
      </c>
      <c r="I131" s="28"/>
      <c r="J131" s="29">
        <v>9</v>
      </c>
      <c r="K131" s="28">
        <v>9</v>
      </c>
      <c r="L131" s="28">
        <v>9</v>
      </c>
      <c r="M131" s="28">
        <v>9</v>
      </c>
      <c r="N131" s="28">
        <v>9</v>
      </c>
      <c r="O131" s="28"/>
      <c r="P131" s="28"/>
    </row>
    <row r="132" spans="1:16" ht="25.5" x14ac:dyDescent="0.25">
      <c r="A132" s="3"/>
      <c r="B132" s="27"/>
      <c r="C132" s="26"/>
      <c r="D132" s="48"/>
      <c r="E132" s="42"/>
      <c r="F132" s="49">
        <v>111</v>
      </c>
      <c r="G132" s="33" t="s">
        <v>267</v>
      </c>
      <c r="H132" s="28" t="s">
        <v>101</v>
      </c>
      <c r="I132" s="28"/>
      <c r="J132" s="29">
        <v>6</v>
      </c>
      <c r="K132" s="28">
        <v>10</v>
      </c>
      <c r="L132" s="28">
        <v>10</v>
      </c>
      <c r="M132" s="28">
        <v>10</v>
      </c>
      <c r="N132" s="28">
        <v>10</v>
      </c>
      <c r="O132" s="28"/>
      <c r="P132" s="28"/>
    </row>
    <row r="133" spans="1:16" x14ac:dyDescent="0.25">
      <c r="A133" s="3"/>
      <c r="B133" s="27"/>
      <c r="C133" s="26"/>
      <c r="D133" s="48"/>
      <c r="E133" s="45"/>
      <c r="F133" s="49">
        <v>112</v>
      </c>
      <c r="G133" s="33" t="s">
        <v>268</v>
      </c>
      <c r="H133" s="28" t="s">
        <v>131</v>
      </c>
      <c r="I133" s="28"/>
      <c r="J133" s="28">
        <v>28</v>
      </c>
      <c r="K133" s="28">
        <v>28</v>
      </c>
      <c r="L133" s="28">
        <v>28</v>
      </c>
      <c r="M133" s="28">
        <v>28</v>
      </c>
      <c r="N133" s="28">
        <v>28</v>
      </c>
      <c r="O133" s="73"/>
      <c r="P133" s="28"/>
    </row>
    <row r="134" spans="1:16" ht="25.5" x14ac:dyDescent="0.25">
      <c r="A134" s="3"/>
      <c r="B134" s="27"/>
      <c r="C134" s="26"/>
      <c r="D134" s="48"/>
      <c r="E134" s="35" t="s">
        <v>269</v>
      </c>
      <c r="F134" s="49">
        <v>113</v>
      </c>
      <c r="G134" s="33" t="s">
        <v>269</v>
      </c>
      <c r="H134" s="28" t="s">
        <v>131</v>
      </c>
      <c r="I134" s="28"/>
      <c r="J134" s="28">
        <v>1701</v>
      </c>
      <c r="K134" s="73">
        <f t="shared" ref="K134:N135" si="4">J134*110%</f>
        <v>1871.1000000000001</v>
      </c>
      <c r="L134" s="73">
        <f t="shared" si="4"/>
        <v>2058.2100000000005</v>
      </c>
      <c r="M134" s="73">
        <f t="shared" si="4"/>
        <v>2264.0310000000009</v>
      </c>
      <c r="N134" s="73">
        <f t="shared" si="4"/>
        <v>2490.4341000000013</v>
      </c>
      <c r="O134" s="73"/>
      <c r="P134" s="73"/>
    </row>
    <row r="135" spans="1:16" ht="25.5" x14ac:dyDescent="0.25">
      <c r="A135" s="3"/>
      <c r="B135" s="27"/>
      <c r="C135" s="26"/>
      <c r="D135" s="48"/>
      <c r="E135" s="35"/>
      <c r="F135" s="49">
        <v>114</v>
      </c>
      <c r="G135" s="33" t="s">
        <v>270</v>
      </c>
      <c r="H135" s="28" t="s">
        <v>131</v>
      </c>
      <c r="I135" s="28"/>
      <c r="J135" s="28">
        <v>1357</v>
      </c>
      <c r="K135" s="73">
        <f t="shared" si="4"/>
        <v>1492.7</v>
      </c>
      <c r="L135" s="73">
        <f t="shared" si="4"/>
        <v>1641.9700000000003</v>
      </c>
      <c r="M135" s="73">
        <f t="shared" si="4"/>
        <v>1806.1670000000004</v>
      </c>
      <c r="N135" s="73">
        <f t="shared" si="4"/>
        <v>1986.7837000000006</v>
      </c>
      <c r="O135" s="73"/>
      <c r="P135" s="73"/>
    </row>
    <row r="136" spans="1:16" x14ac:dyDescent="0.25">
      <c r="A136" s="3"/>
      <c r="B136" s="27"/>
      <c r="C136" s="26"/>
      <c r="D136" s="48"/>
      <c r="E136" s="35"/>
      <c r="F136" s="49">
        <v>115</v>
      </c>
      <c r="G136" s="33" t="s">
        <v>271</v>
      </c>
      <c r="H136" s="28" t="s">
        <v>131</v>
      </c>
      <c r="I136" s="28"/>
      <c r="J136" s="28">
        <v>307</v>
      </c>
      <c r="K136" s="73">
        <v>407</v>
      </c>
      <c r="L136" s="73">
        <v>507</v>
      </c>
      <c r="M136" s="73">
        <v>607</v>
      </c>
      <c r="N136" s="73">
        <v>707</v>
      </c>
      <c r="O136" s="28"/>
      <c r="P136" s="73"/>
    </row>
    <row r="137" spans="1:16" x14ac:dyDescent="0.25">
      <c r="A137" s="3"/>
      <c r="B137" s="27"/>
      <c r="C137" s="26"/>
      <c r="D137" s="48"/>
      <c r="E137" s="35"/>
      <c r="F137" s="49">
        <v>116</v>
      </c>
      <c r="G137" s="33" t="s">
        <v>272</v>
      </c>
      <c r="H137" s="28" t="s">
        <v>131</v>
      </c>
      <c r="I137" s="28"/>
      <c r="J137" s="28">
        <v>0</v>
      </c>
      <c r="K137" s="28">
        <v>0</v>
      </c>
      <c r="L137" s="28">
        <v>0</v>
      </c>
      <c r="M137" s="28">
        <v>0</v>
      </c>
      <c r="N137" s="28">
        <v>0</v>
      </c>
      <c r="O137" s="28"/>
      <c r="P137" s="28"/>
    </row>
    <row r="138" spans="1:16" ht="25.5" x14ac:dyDescent="0.25">
      <c r="A138" s="3"/>
      <c r="B138" s="27"/>
      <c r="C138" s="26"/>
      <c r="D138" s="48"/>
      <c r="E138" s="35"/>
      <c r="F138" s="49">
        <v>117</v>
      </c>
      <c r="G138" s="33" t="s">
        <v>273</v>
      </c>
      <c r="H138" s="28" t="s">
        <v>131</v>
      </c>
      <c r="I138" s="28"/>
      <c r="J138" s="28">
        <v>41</v>
      </c>
      <c r="K138" s="28">
        <v>46</v>
      </c>
      <c r="L138" s="28">
        <v>51</v>
      </c>
      <c r="M138" s="28">
        <v>56</v>
      </c>
      <c r="N138" s="28">
        <v>61</v>
      </c>
      <c r="O138" s="73"/>
      <c r="P138" s="28"/>
    </row>
    <row r="139" spans="1:16" ht="25.5" x14ac:dyDescent="0.25">
      <c r="A139" s="3"/>
      <c r="B139" s="27"/>
      <c r="C139" s="26"/>
      <c r="D139" s="48"/>
      <c r="E139" s="32" t="s">
        <v>274</v>
      </c>
      <c r="F139" s="49">
        <v>118</v>
      </c>
      <c r="G139" s="33" t="s">
        <v>274</v>
      </c>
      <c r="H139" s="28" t="s">
        <v>131</v>
      </c>
      <c r="I139" s="28"/>
      <c r="J139" s="28">
        <v>1357</v>
      </c>
      <c r="K139" s="73">
        <f t="shared" ref="K139:N139" si="5">J139*110%</f>
        <v>1492.7</v>
      </c>
      <c r="L139" s="73">
        <f t="shared" si="5"/>
        <v>1641.9700000000003</v>
      </c>
      <c r="M139" s="73">
        <f t="shared" si="5"/>
        <v>1806.1670000000004</v>
      </c>
      <c r="N139" s="73">
        <f t="shared" si="5"/>
        <v>1986.7837000000006</v>
      </c>
      <c r="O139" s="74"/>
      <c r="P139" s="73"/>
    </row>
    <row r="140" spans="1:16" ht="38.25" x14ac:dyDescent="0.25">
      <c r="A140" s="3"/>
      <c r="B140" s="27"/>
      <c r="C140" s="26" t="s">
        <v>275</v>
      </c>
      <c r="D140" s="48" t="s">
        <v>276</v>
      </c>
      <c r="E140" s="40" t="s">
        <v>277</v>
      </c>
      <c r="F140" s="49">
        <v>119</v>
      </c>
      <c r="G140" s="37" t="s">
        <v>278</v>
      </c>
      <c r="H140" s="29" t="s">
        <v>279</v>
      </c>
      <c r="I140" s="75"/>
      <c r="J140" s="74">
        <v>182263382000</v>
      </c>
      <c r="K140" s="74">
        <v>182263382000</v>
      </c>
      <c r="L140" s="74">
        <f>182263382000*105%</f>
        <v>191376551100</v>
      </c>
      <c r="M140" s="74">
        <f>L140*105%</f>
        <v>200945378655</v>
      </c>
      <c r="N140" s="74">
        <f>M140*105%</f>
        <v>210992647587.75</v>
      </c>
      <c r="O140" s="76"/>
      <c r="P140" s="74"/>
    </row>
    <row r="141" spans="1:16" x14ac:dyDescent="0.25">
      <c r="A141" s="3"/>
      <c r="B141" s="27"/>
      <c r="C141" s="26"/>
      <c r="D141" s="48"/>
      <c r="E141" s="42"/>
      <c r="F141" s="49">
        <v>120</v>
      </c>
      <c r="G141" s="37" t="s">
        <v>280</v>
      </c>
      <c r="H141" s="29" t="s">
        <v>279</v>
      </c>
      <c r="I141" s="76"/>
      <c r="J141" s="76">
        <v>5929000000</v>
      </c>
      <c r="K141" s="76">
        <v>5929000000</v>
      </c>
      <c r="L141" s="76">
        <v>5929000000</v>
      </c>
      <c r="M141" s="76">
        <v>5929000000</v>
      </c>
      <c r="N141" s="76">
        <v>5929000000</v>
      </c>
      <c r="O141" s="76"/>
      <c r="P141" s="76"/>
    </row>
    <row r="142" spans="1:16" x14ac:dyDescent="0.25">
      <c r="A142" s="3"/>
      <c r="B142" s="27"/>
      <c r="C142" s="26"/>
      <c r="D142" s="48"/>
      <c r="E142" s="45"/>
      <c r="F142" s="49">
        <v>121</v>
      </c>
      <c r="G142" s="37" t="s">
        <v>281</v>
      </c>
      <c r="H142" s="29" t="s">
        <v>279</v>
      </c>
      <c r="I142" s="61"/>
      <c r="J142" s="61">
        <v>0</v>
      </c>
      <c r="K142" s="76">
        <v>455000000</v>
      </c>
      <c r="L142" s="76">
        <v>910000000</v>
      </c>
      <c r="M142" s="76">
        <v>1820000000</v>
      </c>
      <c r="N142" s="76">
        <v>2730000000</v>
      </c>
      <c r="O142" s="76"/>
      <c r="P142" s="76"/>
    </row>
    <row r="143" spans="1:16" ht="25.5" x14ac:dyDescent="0.25">
      <c r="A143" s="3"/>
      <c r="B143" s="27"/>
      <c r="C143" s="26"/>
      <c r="D143" s="48"/>
      <c r="E143" s="35" t="s">
        <v>282</v>
      </c>
      <c r="F143" s="49">
        <v>122</v>
      </c>
      <c r="G143" s="37" t="s">
        <v>283</v>
      </c>
      <c r="H143" s="29" t="s">
        <v>279</v>
      </c>
      <c r="I143" s="76"/>
      <c r="J143" s="76">
        <v>16229219250</v>
      </c>
      <c r="K143" s="76">
        <v>16229219250</v>
      </c>
      <c r="L143" s="76">
        <v>16229219250</v>
      </c>
      <c r="M143" s="76">
        <v>16229219250</v>
      </c>
      <c r="N143" s="76">
        <v>16229219250</v>
      </c>
      <c r="O143" s="76"/>
      <c r="P143" s="76"/>
    </row>
    <row r="144" spans="1:16" ht="25.5" x14ac:dyDescent="0.25">
      <c r="A144" s="3"/>
      <c r="B144" s="27"/>
      <c r="C144" s="26"/>
      <c r="D144" s="48"/>
      <c r="E144" s="35"/>
      <c r="F144" s="49">
        <v>123</v>
      </c>
      <c r="G144" s="37" t="s">
        <v>284</v>
      </c>
      <c r="H144" s="29" t="s">
        <v>279</v>
      </c>
      <c r="I144" s="29"/>
      <c r="J144" s="29">
        <v>0</v>
      </c>
      <c r="K144" s="76">
        <v>154000000</v>
      </c>
      <c r="L144" s="76">
        <v>455000000</v>
      </c>
      <c r="M144" s="76">
        <v>682500000</v>
      </c>
      <c r="N144" s="76">
        <v>910000000</v>
      </c>
      <c r="O144" s="77"/>
      <c r="P144" s="76"/>
    </row>
    <row r="145" spans="1:16" x14ac:dyDescent="0.25">
      <c r="A145" s="3"/>
      <c r="B145" s="27"/>
      <c r="C145" s="26"/>
      <c r="D145" s="48"/>
      <c r="E145" s="78" t="s">
        <v>285</v>
      </c>
      <c r="F145" s="49">
        <v>124</v>
      </c>
      <c r="G145" s="37" t="s">
        <v>286</v>
      </c>
      <c r="H145" s="29" t="s">
        <v>279</v>
      </c>
      <c r="I145" s="79"/>
      <c r="J145" s="79">
        <v>69607975586</v>
      </c>
      <c r="K145" s="77">
        <f>J145*113%</f>
        <v>78657012412.179993</v>
      </c>
      <c r="L145" s="77">
        <f>K145*113%</f>
        <v>88882424025.763382</v>
      </c>
      <c r="M145" s="77">
        <v>88882424025.763382</v>
      </c>
      <c r="N145" s="77">
        <v>88882424025.763382</v>
      </c>
      <c r="O145" s="77"/>
      <c r="P145" s="77"/>
    </row>
    <row r="146" spans="1:16" x14ac:dyDescent="0.25">
      <c r="A146" s="3"/>
      <c r="B146" s="27"/>
      <c r="C146" s="26"/>
      <c r="D146" s="48"/>
      <c r="E146" s="80"/>
      <c r="F146" s="49">
        <v>125</v>
      </c>
      <c r="G146" s="37" t="s">
        <v>287</v>
      </c>
      <c r="H146" s="29" t="s">
        <v>279</v>
      </c>
      <c r="I146" s="79"/>
      <c r="J146" s="79">
        <v>19673805170</v>
      </c>
      <c r="K146" s="77">
        <f t="shared" ref="K146:L147" si="6">J146*113%</f>
        <v>22231399842.099998</v>
      </c>
      <c r="L146" s="77">
        <f t="shared" si="6"/>
        <v>25121481821.572994</v>
      </c>
      <c r="M146" s="77">
        <v>25121481821.572994</v>
      </c>
      <c r="N146" s="77">
        <v>25121481821.572994</v>
      </c>
      <c r="O146" s="77"/>
      <c r="P146" s="77"/>
    </row>
    <row r="147" spans="1:16" x14ac:dyDescent="0.25">
      <c r="A147" s="3"/>
      <c r="B147" s="27"/>
      <c r="C147" s="26"/>
      <c r="D147" s="48"/>
      <c r="E147" s="81"/>
      <c r="F147" s="49">
        <v>126</v>
      </c>
      <c r="G147" s="37" t="s">
        <v>288</v>
      </c>
      <c r="H147" s="29" t="s">
        <v>279</v>
      </c>
      <c r="I147" s="79"/>
      <c r="J147" s="79">
        <v>301728000</v>
      </c>
      <c r="K147" s="77">
        <f t="shared" si="6"/>
        <v>340952639.99999994</v>
      </c>
      <c r="L147" s="77">
        <f t="shared" si="6"/>
        <v>385276483.19999987</v>
      </c>
      <c r="M147" s="77">
        <v>385276483.19999987</v>
      </c>
      <c r="N147" s="77">
        <v>385276483.19999987</v>
      </c>
      <c r="O147" s="28"/>
      <c r="P147" s="77"/>
    </row>
    <row r="148" spans="1:16" ht="38.25" x14ac:dyDescent="0.25">
      <c r="A148" s="3"/>
      <c r="B148" s="27"/>
      <c r="C148" s="28" t="s">
        <v>289</v>
      </c>
      <c r="D148" s="82" t="s">
        <v>290</v>
      </c>
      <c r="E148" s="32" t="s">
        <v>291</v>
      </c>
      <c r="F148" s="49">
        <v>127</v>
      </c>
      <c r="G148" s="33" t="s">
        <v>292</v>
      </c>
      <c r="H148" s="28" t="s">
        <v>159</v>
      </c>
      <c r="I148" s="28"/>
      <c r="J148" s="29">
        <v>1</v>
      </c>
      <c r="K148" s="28">
        <v>1</v>
      </c>
      <c r="L148" s="28">
        <v>1</v>
      </c>
      <c r="M148" s="28">
        <v>1</v>
      </c>
      <c r="N148" s="28">
        <v>1</v>
      </c>
      <c r="O148" s="28"/>
      <c r="P148" s="28"/>
    </row>
    <row r="149" spans="1:16" ht="39" customHeight="1" x14ac:dyDescent="0.25">
      <c r="A149" s="3"/>
      <c r="B149" s="27"/>
      <c r="C149" s="83" t="s">
        <v>293</v>
      </c>
      <c r="D149" s="84" t="s">
        <v>294</v>
      </c>
      <c r="E149" s="32" t="s">
        <v>295</v>
      </c>
      <c r="F149" s="49">
        <v>128</v>
      </c>
      <c r="G149" s="63" t="s">
        <v>296</v>
      </c>
      <c r="H149" s="28" t="s">
        <v>101</v>
      </c>
      <c r="I149" s="28"/>
      <c r="J149" s="29">
        <v>12</v>
      </c>
      <c r="K149" s="28">
        <v>12</v>
      </c>
      <c r="L149" s="28">
        <v>12</v>
      </c>
      <c r="M149" s="28">
        <v>12</v>
      </c>
      <c r="N149" s="28">
        <v>12</v>
      </c>
      <c r="O149" s="29"/>
      <c r="P149" s="28"/>
    </row>
    <row r="150" spans="1:16" ht="38.25" x14ac:dyDescent="0.25">
      <c r="A150" s="3"/>
      <c r="B150" s="27"/>
      <c r="C150" s="83"/>
      <c r="D150" s="48" t="s">
        <v>297</v>
      </c>
      <c r="E150" s="32" t="s">
        <v>298</v>
      </c>
      <c r="F150" s="49">
        <v>129</v>
      </c>
      <c r="G150" s="33" t="s">
        <v>299</v>
      </c>
      <c r="H150" s="28" t="s">
        <v>300</v>
      </c>
      <c r="I150" s="28"/>
      <c r="J150" s="29">
        <v>80</v>
      </c>
      <c r="K150" s="29">
        <v>80.5</v>
      </c>
      <c r="L150" s="29">
        <v>81</v>
      </c>
      <c r="M150" s="29">
        <v>81.5</v>
      </c>
      <c r="N150" s="29">
        <v>82</v>
      </c>
      <c r="O150" s="85"/>
      <c r="P150" s="29"/>
    </row>
    <row r="151" spans="1:16" ht="38.25" x14ac:dyDescent="0.25">
      <c r="A151" s="3"/>
      <c r="B151" s="27"/>
      <c r="C151" s="83"/>
      <c r="D151" s="48"/>
      <c r="E151" s="86" t="s">
        <v>301</v>
      </c>
      <c r="F151" s="49">
        <v>130</v>
      </c>
      <c r="G151" s="33" t="s">
        <v>302</v>
      </c>
      <c r="H151" s="28" t="s">
        <v>303</v>
      </c>
      <c r="I151" s="28"/>
      <c r="J151" s="85">
        <v>25</v>
      </c>
      <c r="K151" s="85">
        <v>50</v>
      </c>
      <c r="L151" s="85">
        <v>35</v>
      </c>
      <c r="M151" s="85">
        <v>40</v>
      </c>
      <c r="N151" s="85">
        <v>50</v>
      </c>
      <c r="O151" s="29"/>
      <c r="P151" s="85"/>
    </row>
    <row r="152" spans="1:16" ht="25.5" x14ac:dyDescent="0.25">
      <c r="A152" s="3"/>
      <c r="B152" s="27"/>
      <c r="C152" s="83"/>
      <c r="D152" s="87" t="s">
        <v>304</v>
      </c>
      <c r="E152" s="88" t="s">
        <v>305</v>
      </c>
      <c r="F152" s="49">
        <v>131</v>
      </c>
      <c r="G152" s="33" t="s">
        <v>306</v>
      </c>
      <c r="H152" s="28" t="s">
        <v>307</v>
      </c>
      <c r="I152" s="28"/>
      <c r="J152" s="29">
        <v>12</v>
      </c>
      <c r="K152" s="29">
        <v>12</v>
      </c>
      <c r="L152" s="29">
        <v>12</v>
      </c>
      <c r="M152" s="29">
        <v>12</v>
      </c>
      <c r="N152" s="29">
        <v>12</v>
      </c>
      <c r="O152" s="61"/>
      <c r="P152" s="29"/>
    </row>
    <row r="153" spans="1:16" ht="25.5" x14ac:dyDescent="0.25">
      <c r="A153" s="3"/>
      <c r="B153" s="27"/>
      <c r="C153" s="83"/>
      <c r="D153" s="87"/>
      <c r="E153" s="88" t="s">
        <v>308</v>
      </c>
      <c r="F153" s="49">
        <v>132</v>
      </c>
      <c r="G153" s="33" t="s">
        <v>309</v>
      </c>
      <c r="H153" s="28" t="s">
        <v>101</v>
      </c>
      <c r="I153" s="61"/>
      <c r="J153" s="61">
        <v>12</v>
      </c>
      <c r="K153" s="61">
        <v>12</v>
      </c>
      <c r="L153" s="61">
        <v>12</v>
      </c>
      <c r="M153" s="61">
        <v>12</v>
      </c>
      <c r="N153" s="61">
        <v>12</v>
      </c>
      <c r="O153" s="61"/>
      <c r="P153" s="61"/>
    </row>
    <row r="154" spans="1:16" ht="25.5" x14ac:dyDescent="0.25">
      <c r="A154" s="3"/>
      <c r="B154" s="27"/>
      <c r="C154" s="83"/>
      <c r="D154" s="87"/>
      <c r="E154" s="88" t="s">
        <v>310</v>
      </c>
      <c r="F154" s="49">
        <v>133</v>
      </c>
      <c r="G154" s="33" t="s">
        <v>311</v>
      </c>
      <c r="H154" s="28" t="s">
        <v>101</v>
      </c>
      <c r="I154" s="61"/>
      <c r="J154" s="61">
        <v>12</v>
      </c>
      <c r="K154" s="61">
        <v>12</v>
      </c>
      <c r="L154" s="61">
        <v>12</v>
      </c>
      <c r="M154" s="61">
        <v>12</v>
      </c>
      <c r="N154" s="61">
        <v>12</v>
      </c>
      <c r="O154" s="28"/>
      <c r="P154" s="61"/>
    </row>
    <row r="155" spans="1:16" ht="38.25" x14ac:dyDescent="0.25">
      <c r="A155" s="3"/>
      <c r="B155" s="27"/>
      <c r="C155" s="83"/>
      <c r="D155" s="88" t="s">
        <v>312</v>
      </c>
      <c r="E155" s="89" t="s">
        <v>313</v>
      </c>
      <c r="F155" s="49">
        <v>134</v>
      </c>
      <c r="G155" s="37" t="s">
        <v>314</v>
      </c>
      <c r="H155" s="29" t="s">
        <v>26</v>
      </c>
      <c r="I155" s="28"/>
      <c r="J155" s="71">
        <v>15</v>
      </c>
      <c r="K155" s="28">
        <v>20</v>
      </c>
      <c r="L155" s="28">
        <v>25</v>
      </c>
      <c r="M155" s="28">
        <v>30</v>
      </c>
      <c r="N155" s="28">
        <v>35</v>
      </c>
      <c r="O155" s="72"/>
      <c r="P155" s="28"/>
    </row>
    <row r="156" spans="1:16" ht="38.25" x14ac:dyDescent="0.25">
      <c r="A156" s="3"/>
      <c r="B156" s="27"/>
      <c r="C156" s="83"/>
      <c r="D156" s="88" t="s">
        <v>315</v>
      </c>
      <c r="E156" s="88" t="s">
        <v>316</v>
      </c>
      <c r="F156" s="49">
        <v>135</v>
      </c>
      <c r="G156" s="33" t="s">
        <v>317</v>
      </c>
      <c r="H156" s="28" t="s">
        <v>159</v>
      </c>
      <c r="I156" s="72"/>
      <c r="J156" s="61">
        <v>1</v>
      </c>
      <c r="K156" s="72">
        <v>1</v>
      </c>
      <c r="L156" s="72">
        <v>1</v>
      </c>
      <c r="M156" s="72">
        <v>1</v>
      </c>
      <c r="N156" s="72">
        <v>1</v>
      </c>
      <c r="O156" s="61"/>
      <c r="P156" s="72"/>
    </row>
    <row r="157" spans="1:16" ht="25.5" x14ac:dyDescent="0.25">
      <c r="A157" s="3"/>
      <c r="B157" s="27"/>
      <c r="C157" s="83"/>
      <c r="D157" s="87" t="s">
        <v>318</v>
      </c>
      <c r="E157" s="88" t="s">
        <v>263</v>
      </c>
      <c r="F157" s="49">
        <v>136</v>
      </c>
      <c r="G157" s="33" t="s">
        <v>319</v>
      </c>
      <c r="H157" s="72" t="s">
        <v>262</v>
      </c>
      <c r="I157" s="61"/>
      <c r="J157" s="61">
        <v>7</v>
      </c>
      <c r="K157" s="61">
        <v>7</v>
      </c>
      <c r="L157" s="61">
        <v>7</v>
      </c>
      <c r="M157" s="61">
        <v>7</v>
      </c>
      <c r="N157" s="61">
        <v>7</v>
      </c>
      <c r="O157" s="61"/>
      <c r="P157" s="61"/>
    </row>
    <row r="158" spans="1:16" x14ac:dyDescent="0.25">
      <c r="A158" s="3"/>
      <c r="B158" s="27"/>
      <c r="C158" s="83"/>
      <c r="D158" s="87"/>
      <c r="E158" s="87" t="s">
        <v>320</v>
      </c>
      <c r="F158" s="49">
        <v>137</v>
      </c>
      <c r="G158" s="33" t="s">
        <v>321</v>
      </c>
      <c r="H158" s="72" t="s">
        <v>262</v>
      </c>
      <c r="I158" s="61"/>
      <c r="J158" s="61">
        <v>4</v>
      </c>
      <c r="K158" s="61">
        <v>4</v>
      </c>
      <c r="L158" s="61">
        <v>4</v>
      </c>
      <c r="M158" s="61">
        <v>4</v>
      </c>
      <c r="N158" s="61">
        <v>4</v>
      </c>
      <c r="O158" s="61"/>
      <c r="P158" s="61"/>
    </row>
    <row r="159" spans="1:16" x14ac:dyDescent="0.25">
      <c r="A159" s="3"/>
      <c r="B159" s="27"/>
      <c r="C159" s="83"/>
      <c r="D159" s="87"/>
      <c r="E159" s="87"/>
      <c r="F159" s="49">
        <v>138</v>
      </c>
      <c r="G159" s="33" t="s">
        <v>322</v>
      </c>
      <c r="H159" s="72" t="s">
        <v>262</v>
      </c>
      <c r="I159" s="61"/>
      <c r="J159" s="61">
        <v>1250</v>
      </c>
      <c r="K159" s="61">
        <v>1260</v>
      </c>
      <c r="L159" s="61">
        <v>1270</v>
      </c>
      <c r="M159" s="61">
        <v>1780</v>
      </c>
      <c r="N159" s="61">
        <v>1790</v>
      </c>
      <c r="O159" s="61"/>
      <c r="P159" s="61"/>
    </row>
    <row r="160" spans="1:16" x14ac:dyDescent="0.25">
      <c r="A160" s="3"/>
      <c r="B160" s="27"/>
      <c r="C160" s="83"/>
      <c r="D160" s="87"/>
      <c r="E160" s="87"/>
      <c r="F160" s="49">
        <v>139</v>
      </c>
      <c r="G160" s="33" t="s">
        <v>323</v>
      </c>
      <c r="H160" s="72" t="s">
        <v>262</v>
      </c>
      <c r="I160" s="61"/>
      <c r="J160" s="61">
        <v>3</v>
      </c>
      <c r="K160" s="61">
        <v>3</v>
      </c>
      <c r="L160" s="61">
        <v>3</v>
      </c>
      <c r="M160" s="61">
        <v>3</v>
      </c>
      <c r="N160" s="61">
        <v>3</v>
      </c>
      <c r="O160" s="61"/>
      <c r="P160" s="61"/>
    </row>
    <row r="161" spans="1:16" x14ac:dyDescent="0.25">
      <c r="A161" s="3"/>
      <c r="B161" s="27"/>
      <c r="C161" s="83"/>
      <c r="D161" s="87"/>
      <c r="E161" s="87"/>
      <c r="F161" s="49">
        <v>140</v>
      </c>
      <c r="G161" s="33" t="s">
        <v>324</v>
      </c>
      <c r="H161" s="72" t="s">
        <v>262</v>
      </c>
      <c r="I161" s="61"/>
      <c r="J161" s="61">
        <v>650</v>
      </c>
      <c r="K161" s="61">
        <v>670</v>
      </c>
      <c r="L161" s="61">
        <v>680</v>
      </c>
      <c r="M161" s="61">
        <v>690</v>
      </c>
      <c r="N161" s="61">
        <v>700</v>
      </c>
      <c r="O161" s="61"/>
      <c r="P161" s="61"/>
    </row>
    <row r="162" spans="1:16" x14ac:dyDescent="0.25">
      <c r="A162" s="3"/>
      <c r="B162" s="27"/>
      <c r="C162" s="83"/>
      <c r="D162" s="87"/>
      <c r="E162" s="87"/>
      <c r="F162" s="49">
        <v>141</v>
      </c>
      <c r="G162" s="33" t="s">
        <v>325</v>
      </c>
      <c r="H162" s="72" t="s">
        <v>262</v>
      </c>
      <c r="I162" s="61"/>
      <c r="J162" s="61">
        <v>2</v>
      </c>
      <c r="K162" s="61">
        <v>2</v>
      </c>
      <c r="L162" s="61">
        <v>2</v>
      </c>
      <c r="M162" s="61">
        <v>2</v>
      </c>
      <c r="N162" s="61">
        <v>2</v>
      </c>
      <c r="O162" s="90"/>
      <c r="P162" s="61"/>
    </row>
    <row r="163" spans="1:16" x14ac:dyDescent="0.25">
      <c r="A163" s="3"/>
      <c r="B163" s="25"/>
      <c r="C163" s="83"/>
      <c r="D163" s="82" t="s">
        <v>326</v>
      </c>
      <c r="E163" s="91" t="s">
        <v>327</v>
      </c>
      <c r="F163" s="49">
        <v>142</v>
      </c>
      <c r="G163" s="63" t="s">
        <v>327</v>
      </c>
      <c r="H163" s="61" t="s">
        <v>31</v>
      </c>
      <c r="I163" s="90"/>
      <c r="J163" s="90" t="s">
        <v>328</v>
      </c>
      <c r="K163" s="90">
        <v>80</v>
      </c>
      <c r="L163" s="90">
        <v>90</v>
      </c>
      <c r="M163" s="90">
        <v>100</v>
      </c>
      <c r="N163" s="90">
        <v>100</v>
      </c>
      <c r="O163" s="72"/>
      <c r="P163" s="90"/>
    </row>
    <row r="164" spans="1:16" ht="51" x14ac:dyDescent="0.25">
      <c r="A164" s="3"/>
      <c r="B164" s="30"/>
      <c r="C164" s="92" t="s">
        <v>329</v>
      </c>
      <c r="D164" s="32" t="s">
        <v>330</v>
      </c>
      <c r="E164" s="32" t="s">
        <v>331</v>
      </c>
      <c r="F164" s="49">
        <v>143</v>
      </c>
      <c r="G164" s="33" t="s">
        <v>332</v>
      </c>
      <c r="H164" s="72" t="s">
        <v>333</v>
      </c>
      <c r="I164" s="72"/>
      <c r="J164" s="61">
        <v>2</v>
      </c>
      <c r="K164" s="72">
        <v>4</v>
      </c>
      <c r="L164" s="72">
        <v>10</v>
      </c>
      <c r="M164" s="72">
        <v>20</v>
      </c>
      <c r="N164" s="72">
        <v>30</v>
      </c>
      <c r="O164" s="93"/>
      <c r="P164" s="72"/>
    </row>
    <row r="166" spans="1:16" x14ac:dyDescent="0.25">
      <c r="P166" t="s">
        <v>334</v>
      </c>
    </row>
    <row r="167" spans="1:16" x14ac:dyDescent="0.25">
      <c r="P167" t="s">
        <v>335</v>
      </c>
    </row>
    <row r="172" spans="1:16" x14ac:dyDescent="0.25">
      <c r="P172" t="s">
        <v>336</v>
      </c>
    </row>
    <row r="173" spans="1:16" x14ac:dyDescent="0.25">
      <c r="P173" t="s">
        <v>337</v>
      </c>
    </row>
  </sheetData>
  <autoFilter ref="A3:P164">
    <filterColumn colId="9" showButton="0"/>
    <filterColumn colId="10" showButton="0"/>
    <filterColumn colId="11" showButton="0"/>
    <filterColumn colId="12" showButton="0"/>
  </autoFilter>
  <mergeCells count="96">
    <mergeCell ref="C149:C163"/>
    <mergeCell ref="D150:D151"/>
    <mergeCell ref="D152:D154"/>
    <mergeCell ref="D157:D162"/>
    <mergeCell ref="E158:E162"/>
    <mergeCell ref="C123:C139"/>
    <mergeCell ref="D123:D139"/>
    <mergeCell ref="E123:E125"/>
    <mergeCell ref="E127:E133"/>
    <mergeCell ref="E134:E138"/>
    <mergeCell ref="C140:C147"/>
    <mergeCell ref="D140:D147"/>
    <mergeCell ref="E140:E142"/>
    <mergeCell ref="E143:E144"/>
    <mergeCell ref="E145:E147"/>
    <mergeCell ref="C115:C119"/>
    <mergeCell ref="D115:D119"/>
    <mergeCell ref="E115:E119"/>
    <mergeCell ref="C120:C122"/>
    <mergeCell ref="D120:D122"/>
    <mergeCell ref="E120:E121"/>
    <mergeCell ref="D102:D103"/>
    <mergeCell ref="E102:E103"/>
    <mergeCell ref="C104:C109"/>
    <mergeCell ref="D104:D109"/>
    <mergeCell ref="E104:E109"/>
    <mergeCell ref="A110:A164"/>
    <mergeCell ref="B110:B164"/>
    <mergeCell ref="C112:C114"/>
    <mergeCell ref="D112:D114"/>
    <mergeCell ref="E112:E114"/>
    <mergeCell ref="D65:D81"/>
    <mergeCell ref="E65:E81"/>
    <mergeCell ref="D82:D91"/>
    <mergeCell ref="E82:E91"/>
    <mergeCell ref="F83:F91"/>
    <mergeCell ref="D93:D101"/>
    <mergeCell ref="E93:E101"/>
    <mergeCell ref="F94:F101"/>
    <mergeCell ref="A58:A109"/>
    <mergeCell ref="B58:B109"/>
    <mergeCell ref="C58:C61"/>
    <mergeCell ref="D58:D59"/>
    <mergeCell ref="E58:E59"/>
    <mergeCell ref="D60:D61"/>
    <mergeCell ref="E60:E61"/>
    <mergeCell ref="C62:C103"/>
    <mergeCell ref="D62:D64"/>
    <mergeCell ref="E62:E64"/>
    <mergeCell ref="C40:C57"/>
    <mergeCell ref="D40:D49"/>
    <mergeCell ref="E42:E43"/>
    <mergeCell ref="E44:E45"/>
    <mergeCell ref="D50:D57"/>
    <mergeCell ref="E51:E52"/>
    <mergeCell ref="E54:E55"/>
    <mergeCell ref="E26:E28"/>
    <mergeCell ref="D29:D30"/>
    <mergeCell ref="E29:E30"/>
    <mergeCell ref="D31:D33"/>
    <mergeCell ref="E31:E33"/>
    <mergeCell ref="C34:C39"/>
    <mergeCell ref="D35:D36"/>
    <mergeCell ref="E35:E36"/>
    <mergeCell ref="D37:D38"/>
    <mergeCell ref="E37:E38"/>
    <mergeCell ref="E10:E13"/>
    <mergeCell ref="D14:D22"/>
    <mergeCell ref="E14:E18"/>
    <mergeCell ref="E19:E22"/>
    <mergeCell ref="A23:A57"/>
    <mergeCell ref="B23:B57"/>
    <mergeCell ref="C23:C33"/>
    <mergeCell ref="D23:D25"/>
    <mergeCell ref="E23:E25"/>
    <mergeCell ref="D26:D28"/>
    <mergeCell ref="O3:O4"/>
    <mergeCell ref="A5:A22"/>
    <mergeCell ref="B5:B22"/>
    <mergeCell ref="C5:C9"/>
    <mergeCell ref="D5:D6"/>
    <mergeCell ref="E5:E6"/>
    <mergeCell ref="D8:D9"/>
    <mergeCell ref="E8:E9"/>
    <mergeCell ref="C10:C22"/>
    <mergeCell ref="D10:D13"/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J3:N3"/>
  </mergeCells>
  <pageMargins left="0.31496062992125984" right="0.31496062992125984" top="0.35433070866141736" bottom="0.35433070866141736" header="0.31496062992125984" footer="0.31496062992125984"/>
  <pageSetup paperSize="9" scale="65" pageOrder="overThenDown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 Kegiatan (4.2) (2)</vt:lpstr>
      <vt:lpstr>'Tabel Kegiatan (4.2)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2021-12-21T08:06:20Z</dcterms:created>
  <dcterms:modified xsi:type="dcterms:W3CDTF">2021-12-21T08:09:25Z</dcterms:modified>
</cp:coreProperties>
</file>